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ra.sharepoint.com/sites/radcentral/NMLS/Requirements/CRs and HLRs/2023.3/MSB Docs/"/>
    </mc:Choice>
  </mc:AlternateContent>
  <xr:revisionPtr revIDLastSave="0" documentId="13_ncr:1_{6F342E89-C224-4E68-AC4C-7B01ADB05E17}" xr6:coauthVersionLast="47" xr6:coauthVersionMax="47" xr10:uidLastSave="{00000000-0000-0000-0000-000000000000}"/>
  <bookViews>
    <workbookView xWindow="-108" yWindow="-108" windowWidth="24792" windowHeight="13440" activeTab="5" xr2:uid="{00000000-000D-0000-FFFF-FFFF00000000}"/>
  </bookViews>
  <sheets>
    <sheet name="FC" sheetId="4" r:id="rId1"/>
    <sheet name="TA" sheetId="8" r:id="rId2"/>
    <sheet name="ST" sheetId="9" r:id="rId3"/>
    <sheet name="PI" sheetId="10" r:id="rId4"/>
    <sheet name="TD-A" sheetId="11" r:id="rId5"/>
    <sheet name="TD-B" sheetId="12" r:id="rId6"/>
  </sheets>
  <definedNames>
    <definedName name="_xlnm.Print_Area" localSheetId="0">FC!$A$1:$G$100</definedName>
    <definedName name="_xlnm.Print_Area" localSheetId="3">PI!$A$1:$G$19</definedName>
    <definedName name="_xlnm.Print_Area" localSheetId="2">ST!$A$1:$G$10</definedName>
    <definedName name="_xlnm.Print_Area" localSheetId="1">TA!$A$1:$G$11</definedName>
    <definedName name="_xlnm.Print_Titles" localSheetId="0">FC!$1:$1</definedName>
    <definedName name="_xlnm.Print_Titles" localSheetId="3">PI!$1:$1</definedName>
    <definedName name="_xlnm.Print_Titles" localSheetId="2">ST!$1:$1</definedName>
    <definedName name="_xlnm.Print_Titles" localSheetId="1">TA!$1:$1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9" l="1"/>
  <c r="C44" i="9"/>
  <c r="C43" i="9"/>
  <c r="C42" i="9"/>
  <c r="C41" i="9"/>
  <c r="C40" i="9"/>
  <c r="C39" i="9"/>
  <c r="C44" i="8"/>
  <c r="C43" i="8"/>
  <c r="C42" i="8"/>
  <c r="C41" i="8"/>
  <c r="C40" i="8"/>
  <c r="C39" i="8"/>
  <c r="C38" i="8"/>
  <c r="C37" i="8"/>
  <c r="D5" i="11"/>
  <c r="E5" i="11"/>
  <c r="D6" i="11"/>
  <c r="E6" i="11"/>
  <c r="D7" i="11"/>
  <c r="E7" i="11"/>
  <c r="D8" i="11"/>
  <c r="E8" i="11"/>
  <c r="E8" i="12" l="1"/>
  <c r="D8" i="12"/>
  <c r="E7" i="12" l="1"/>
  <c r="D7" i="12"/>
  <c r="E6" i="12"/>
  <c r="D6" i="12"/>
  <c r="E5" i="12"/>
  <c r="D5" i="12"/>
  <c r="C23" i="8" l="1"/>
  <c r="C23" i="9"/>
  <c r="C45" i="9"/>
  <c r="C8" i="9"/>
  <c r="C8" i="8"/>
  <c r="C45" i="8"/>
  <c r="C19" i="10"/>
  <c r="C93" i="4"/>
  <c r="C91" i="4"/>
  <c r="C16" i="10"/>
  <c r="C31" i="10"/>
  <c r="C89" i="4"/>
  <c r="C74" i="4"/>
  <c r="C44" i="4"/>
  <c r="C39" i="4"/>
  <c r="C23" i="4"/>
  <c r="C16" i="4"/>
  <c r="C30" i="10"/>
  <c r="C15" i="10"/>
  <c r="C43" i="4"/>
  <c r="C88" i="4"/>
  <c r="C73" i="4"/>
  <c r="C38" i="4"/>
  <c r="C22" i="4"/>
  <c r="C15" i="4"/>
  <c r="C98" i="4"/>
  <c r="C96" i="4"/>
  <c r="C17" i="10"/>
  <c r="C40" i="4"/>
  <c r="A31" i="10"/>
  <c r="A30" i="10"/>
  <c r="A39" i="4"/>
  <c r="A38" i="4"/>
  <c r="C32" i="10"/>
  <c r="A16" i="10"/>
  <c r="A15" i="10"/>
  <c r="C33" i="10"/>
  <c r="C29" i="10"/>
  <c r="C28" i="10"/>
  <c r="C27" i="10"/>
  <c r="C23" i="10"/>
  <c r="C22" i="10"/>
  <c r="C18" i="10"/>
  <c r="C14" i="10"/>
  <c r="C13" i="10"/>
  <c r="C12" i="10"/>
  <c r="C11" i="10"/>
  <c r="C10" i="10"/>
  <c r="C9" i="10"/>
  <c r="C8" i="10"/>
  <c r="C7" i="10"/>
  <c r="C6" i="10"/>
  <c r="C5" i="10"/>
  <c r="C46" i="9"/>
  <c r="C37" i="9"/>
  <c r="C36" i="9"/>
  <c r="C35" i="9"/>
  <c r="C34" i="9"/>
  <c r="C33" i="9"/>
  <c r="C32" i="9"/>
  <c r="C31" i="9"/>
  <c r="C28" i="9"/>
  <c r="C27" i="9"/>
  <c r="C26" i="9"/>
  <c r="C22" i="9"/>
  <c r="C21" i="9"/>
  <c r="C20" i="9"/>
  <c r="C17" i="9"/>
  <c r="C16" i="9"/>
  <c r="C13" i="9"/>
  <c r="C12" i="9"/>
  <c r="C9" i="9"/>
  <c r="C7" i="9"/>
  <c r="C6" i="9"/>
  <c r="C5" i="9"/>
  <c r="C4" i="9"/>
  <c r="C46" i="8"/>
  <c r="C36" i="8"/>
  <c r="C35" i="8"/>
  <c r="C34" i="8"/>
  <c r="C33" i="8"/>
  <c r="C32" i="8"/>
  <c r="C31" i="8"/>
  <c r="C28" i="8"/>
  <c r="C27" i="8"/>
  <c r="C26" i="8"/>
  <c r="C22" i="8"/>
  <c r="C21" i="8"/>
  <c r="C20" i="8"/>
  <c r="C17" i="8"/>
  <c r="C16" i="8"/>
  <c r="C13" i="8"/>
  <c r="C12" i="8"/>
  <c r="C9" i="8"/>
  <c r="C7" i="8"/>
  <c r="C6" i="8"/>
  <c r="C5" i="8"/>
  <c r="C4" i="8"/>
  <c r="C95" i="4"/>
  <c r="C94" i="4"/>
  <c r="C92" i="4"/>
  <c r="C87" i="4"/>
  <c r="C86" i="4"/>
  <c r="C85" i="4"/>
  <c r="C84" i="4"/>
  <c r="C83" i="4"/>
  <c r="C82" i="4"/>
  <c r="C81" i="4"/>
  <c r="C80" i="4"/>
  <c r="C79" i="4"/>
  <c r="C78" i="4"/>
  <c r="C72" i="4"/>
  <c r="C71" i="4"/>
  <c r="C70" i="4"/>
  <c r="C69" i="4"/>
  <c r="C68" i="4"/>
  <c r="C67" i="4"/>
  <c r="C66" i="4"/>
  <c r="C65" i="4"/>
  <c r="C54" i="4"/>
  <c r="C90" i="4"/>
  <c r="A89" i="4"/>
  <c r="A88" i="4"/>
  <c r="C75" i="4"/>
  <c r="A74" i="4"/>
  <c r="A73" i="4"/>
  <c r="C59" i="4"/>
  <c r="C58" i="4"/>
  <c r="C57" i="4"/>
  <c r="C56" i="4"/>
  <c r="C55" i="4"/>
  <c r="C53" i="4"/>
  <c r="C52" i="4"/>
  <c r="C51" i="4"/>
  <c r="C50" i="4"/>
  <c r="C49" i="4"/>
  <c r="C48" i="4"/>
  <c r="C45" i="4"/>
  <c r="C41" i="4"/>
  <c r="C42" i="4"/>
  <c r="C37" i="4"/>
  <c r="A16" i="4"/>
  <c r="A15" i="4"/>
  <c r="A22" i="4"/>
  <c r="A23" i="4"/>
  <c r="A43" i="4"/>
  <c r="A44" i="4"/>
  <c r="C36" i="4"/>
  <c r="C35" i="4"/>
  <c r="C34" i="4"/>
  <c r="C33" i="4"/>
  <c r="C32" i="4"/>
  <c r="C31" i="4"/>
  <c r="C30" i="4"/>
  <c r="C24" i="4"/>
  <c r="C20" i="4"/>
  <c r="C19" i="4"/>
  <c r="C18" i="4"/>
  <c r="C9" i="4"/>
  <c r="C14" i="4"/>
  <c r="C13" i="4"/>
  <c r="C12" i="4"/>
  <c r="C11" i="4"/>
  <c r="C10" i="4"/>
  <c r="C8" i="4"/>
  <c r="C7" i="4"/>
  <c r="C6" i="4"/>
  <c r="C5" i="4"/>
  <c r="C17" i="4"/>
</calcChain>
</file>

<file path=xl/sharedStrings.xml><?xml version="1.0" encoding="utf-8"?>
<sst xmlns="http://schemas.openxmlformats.org/spreadsheetml/2006/main" count="413" uniqueCount="361">
  <si>
    <t>NAV PANEL: Explanatory Notes</t>
  </si>
  <si>
    <t>$</t>
  </si>
  <si>
    <t>NAV PANEL: Section A</t>
  </si>
  <si>
    <t>Section A: Assets</t>
  </si>
  <si>
    <t>FC10</t>
  </si>
  <si>
    <t>Cash on Hand and in Bank</t>
  </si>
  <si>
    <t>FC20</t>
  </si>
  <si>
    <t>FC30</t>
  </si>
  <si>
    <t>Amount of allowance for doubtful accounts</t>
  </si>
  <si>
    <t>FC40</t>
  </si>
  <si>
    <t>Accounts receivable (net of allowance for doubtful accounts)</t>
  </si>
  <si>
    <t>FC50</t>
  </si>
  <si>
    <t>FC60</t>
  </si>
  <si>
    <t>Inter-company receivables</t>
  </si>
  <si>
    <t>FC70</t>
  </si>
  <si>
    <t>Notes/other receivables</t>
  </si>
  <si>
    <t>FC80</t>
  </si>
  <si>
    <t>Investments (including government securities)</t>
  </si>
  <si>
    <t>FC90</t>
  </si>
  <si>
    <t>Virtual currency (in U.S. dollars)</t>
  </si>
  <si>
    <t>FC100</t>
  </si>
  <si>
    <t xml:space="preserve">Other current assets </t>
  </si>
  <si>
    <t>FC110</t>
  </si>
  <si>
    <t>FC120</t>
  </si>
  <si>
    <t>Premises, furniture, fixtures and equipment (net of accumulated depreciation)</t>
  </si>
  <si>
    <t>FC130</t>
  </si>
  <si>
    <t>Investments in subsidiaries not consolidated</t>
  </si>
  <si>
    <t>FC140</t>
  </si>
  <si>
    <t>Goodwill and other intangibles</t>
  </si>
  <si>
    <t>FC150</t>
  </si>
  <si>
    <t xml:space="preserve">Other assets </t>
  </si>
  <si>
    <t>FC150_D</t>
  </si>
  <si>
    <t>FC160</t>
  </si>
  <si>
    <t>NAV PANEL: Section B</t>
  </si>
  <si>
    <t>Section B: Liabilities and Equity</t>
  </si>
  <si>
    <t>FC170</t>
  </si>
  <si>
    <t>Accounts payable</t>
  </si>
  <si>
    <t>FC180</t>
  </si>
  <si>
    <t>Inter-company payables</t>
  </si>
  <si>
    <t>FC190</t>
  </si>
  <si>
    <t>Notes/other payables</t>
  </si>
  <si>
    <t>FC200</t>
  </si>
  <si>
    <t>Outstanding money received for transmission liability</t>
  </si>
  <si>
    <t>FC210</t>
  </si>
  <si>
    <t>Outstanding payment instruments</t>
  </si>
  <si>
    <t>FC220</t>
  </si>
  <si>
    <t>Outstanding stored value</t>
  </si>
  <si>
    <t>FC230</t>
  </si>
  <si>
    <t>Outstanding virtual currency liability (in U.S. dollars)</t>
  </si>
  <si>
    <t>FC240</t>
  </si>
  <si>
    <t>Other current liabilities (i.e., Accrued expenses, income tax payable, current portion of long term debt, etc.)</t>
  </si>
  <si>
    <t>FC250</t>
  </si>
  <si>
    <t xml:space="preserve"> Total Current Liabilities</t>
  </si>
  <si>
    <t>FC260</t>
  </si>
  <si>
    <t>Long term notes payable</t>
  </si>
  <si>
    <t>FC270</t>
  </si>
  <si>
    <t xml:space="preserve">Other Liabilities </t>
  </si>
  <si>
    <t>FC280</t>
  </si>
  <si>
    <t>FC290</t>
  </si>
  <si>
    <t>Preferred stock</t>
  </si>
  <si>
    <t>FC300</t>
  </si>
  <si>
    <t>FC310</t>
  </si>
  <si>
    <t>Common stock</t>
  </si>
  <si>
    <t>FC320</t>
  </si>
  <si>
    <t>Number of shares authorized (use actual number)</t>
  </si>
  <si>
    <t>FC330</t>
  </si>
  <si>
    <t>Number of shares outstanding (use actual number)</t>
  </si>
  <si>
    <t>FC340</t>
  </si>
  <si>
    <t>Paid-in-capital in excess of par</t>
  </si>
  <si>
    <t>FC350</t>
  </si>
  <si>
    <t>Total Contributed Capital</t>
  </si>
  <si>
    <t>FC360</t>
  </si>
  <si>
    <t>Retained earnings</t>
  </si>
  <si>
    <t>FC370</t>
  </si>
  <si>
    <t>Other comprehensive income</t>
  </si>
  <si>
    <t>FC380</t>
  </si>
  <si>
    <t>Shareholder distribution</t>
  </si>
  <si>
    <t>FC390</t>
  </si>
  <si>
    <t>FC400</t>
  </si>
  <si>
    <t>FC410</t>
  </si>
  <si>
    <t>Fee income from money received for transmission</t>
  </si>
  <si>
    <t>FC420</t>
  </si>
  <si>
    <t>Fee income from sale issuance of payments instruments</t>
  </si>
  <si>
    <t>FC430</t>
  </si>
  <si>
    <t>Fee income from sale issuance of stored value</t>
  </si>
  <si>
    <t>FC440</t>
  </si>
  <si>
    <t>Fee income from check cashing services</t>
  </si>
  <si>
    <t>FC450</t>
  </si>
  <si>
    <t>Fee income from currency exchange services</t>
  </si>
  <si>
    <t>FC460</t>
  </si>
  <si>
    <t>Interest and dividends</t>
  </si>
  <si>
    <t>FC470</t>
  </si>
  <si>
    <t>Foreign exchange gains or losses</t>
  </si>
  <si>
    <t>FC480</t>
  </si>
  <si>
    <t xml:space="preserve">Other income </t>
  </si>
  <si>
    <t>FC490</t>
  </si>
  <si>
    <t>FC500</t>
  </si>
  <si>
    <t>Salaries and employee benefits</t>
  </si>
  <si>
    <t>FC510</t>
  </si>
  <si>
    <t>Agent fees</t>
  </si>
  <si>
    <t>FC520</t>
  </si>
  <si>
    <t>Rent</t>
  </si>
  <si>
    <t>FC530</t>
  </si>
  <si>
    <t>Interest expense</t>
  </si>
  <si>
    <t>FC540</t>
  </si>
  <si>
    <t>Depreciation and amortization</t>
  </si>
  <si>
    <t>FC550</t>
  </si>
  <si>
    <t>Communication expense</t>
  </si>
  <si>
    <t>FC560</t>
  </si>
  <si>
    <t>Professional services expense</t>
  </si>
  <si>
    <t>FC570</t>
  </si>
  <si>
    <t>Marketing and promotion</t>
  </si>
  <si>
    <t>FC580</t>
  </si>
  <si>
    <t>Insurance expense</t>
  </si>
  <si>
    <t>FC590</t>
  </si>
  <si>
    <t xml:space="preserve">Other expenses </t>
  </si>
  <si>
    <t>FC600</t>
  </si>
  <si>
    <t>FC610</t>
  </si>
  <si>
    <t>Income from Continuing Operations before Income Tax</t>
  </si>
  <si>
    <t>FC620</t>
  </si>
  <si>
    <t>Income tax</t>
  </si>
  <si>
    <t>FC630</t>
  </si>
  <si>
    <t>FC640</t>
  </si>
  <si>
    <t>Discontinued operations, Net of tax effect</t>
  </si>
  <si>
    <t>FC650</t>
  </si>
  <si>
    <t>Other comprehensive income/currency translation adjustments</t>
  </si>
  <si>
    <t>FC660</t>
  </si>
  <si>
    <t>Income before extraordinary items</t>
  </si>
  <si>
    <t>FC670</t>
  </si>
  <si>
    <t>Extraordinary items, net of tax effect</t>
  </si>
  <si>
    <t>FC670_D</t>
  </si>
  <si>
    <t>FC680</t>
  </si>
  <si>
    <t>Net Income (loss)</t>
  </si>
  <si>
    <t xml:space="preserve">Comments (Optional) </t>
  </si>
  <si>
    <t xml:space="preserve">Due from agents (net of allowance for doubtful accounts) </t>
  </si>
  <si>
    <t>Number of shares outstanding (as actual number)</t>
  </si>
  <si>
    <t>NAV PANEL: Section C</t>
  </si>
  <si>
    <t>Section C: Income Statement</t>
  </si>
  <si>
    <t>TA10</t>
  </si>
  <si>
    <t>Total # of transactions from U.S. states and territories to U.S. states and territories</t>
  </si>
  <si>
    <t>TA20</t>
  </si>
  <si>
    <t>Total $ amount received for transmission from U.S. states and territories to U.S. states and territories</t>
  </si>
  <si>
    <t>TA30</t>
  </si>
  <si>
    <t>Total # of transactions from U.S. states and territories to foreign countries</t>
  </si>
  <si>
    <t>TA40</t>
  </si>
  <si>
    <t>Total $ amount received for transmission from U.S. states and territories to foreign countries</t>
  </si>
  <si>
    <t>TA50</t>
  </si>
  <si>
    <t>TA60</t>
  </si>
  <si>
    <t>TA70</t>
  </si>
  <si>
    <t>Total # of payment instruments issued/sold</t>
  </si>
  <si>
    <t>TA80</t>
  </si>
  <si>
    <t>Total $ amount of payment instruments issued/sold</t>
  </si>
  <si>
    <t>TA90</t>
  </si>
  <si>
    <t>Total # of stored value transactions</t>
  </si>
  <si>
    <t>TA100</t>
  </si>
  <si>
    <t>Total $ amount of stored value transactions</t>
  </si>
  <si>
    <t>TA110</t>
  </si>
  <si>
    <t># of checks cashed</t>
  </si>
  <si>
    <t>TA120</t>
  </si>
  <si>
    <t>$ amount of checks cashed</t>
  </si>
  <si>
    <t>TA130</t>
  </si>
  <si>
    <t>$ amount of fees collected</t>
  </si>
  <si>
    <t>TA140</t>
  </si>
  <si>
    <t>Maximum percentage charged for check</t>
  </si>
  <si>
    <t>TA150</t>
  </si>
  <si>
    <t># of currency exchange transactions completed</t>
  </si>
  <si>
    <t>TA160</t>
  </si>
  <si>
    <t>$ amount of currency exchange transactions completed</t>
  </si>
  <si>
    <t>TA170</t>
  </si>
  <si>
    <t>TA180</t>
  </si>
  <si>
    <t>TA190</t>
  </si>
  <si>
    <t>TA200</t>
  </si>
  <si>
    <t>TA210</t>
  </si>
  <si>
    <t>TA220</t>
  </si>
  <si>
    <t>TA230</t>
  </si>
  <si>
    <t>TA240</t>
  </si>
  <si>
    <t>TA250</t>
  </si>
  <si>
    <t>ST10</t>
  </si>
  <si>
    <t>ST20</t>
  </si>
  <si>
    <t>ST30</t>
  </si>
  <si>
    <t>ST40</t>
  </si>
  <si>
    <t>ST50</t>
  </si>
  <si>
    <t>ST60</t>
  </si>
  <si>
    <t>ST70</t>
  </si>
  <si>
    <t>ST80</t>
  </si>
  <si>
    <t>ST90</t>
  </si>
  <si>
    <t>ST100</t>
  </si>
  <si>
    <t>ST110</t>
  </si>
  <si>
    <t>ST120</t>
  </si>
  <si>
    <t>ST130</t>
  </si>
  <si>
    <t>ST140</t>
  </si>
  <si>
    <t>ST150</t>
  </si>
  <si>
    <t>ST160</t>
  </si>
  <si>
    <t>ST170</t>
  </si>
  <si>
    <t>ST180</t>
  </si>
  <si>
    <t>ST190</t>
  </si>
  <si>
    <t>ST200</t>
  </si>
  <si>
    <t>ST210</t>
  </si>
  <si>
    <t>ST220</t>
  </si>
  <si>
    <t>ST230</t>
  </si>
  <si>
    <t>ST240</t>
  </si>
  <si>
    <t>ST250</t>
  </si>
  <si>
    <t># of transactions from in-state to U.S. states and territories</t>
  </si>
  <si>
    <t>$ amount received for transmission (outbound) from in-state to U.S. states and territories</t>
  </si>
  <si>
    <t># of transmission transactions from in-state to Foreign Countries</t>
  </si>
  <si>
    <t>$ amount received for transmission (outbound) from in-state to Foreign Countries</t>
  </si>
  <si>
    <t># of payment instruments issued/sold in-state</t>
  </si>
  <si>
    <t>$ amounts of payment instruments issued/sold in-state</t>
  </si>
  <si>
    <t># of stored value transactions in-state</t>
  </si>
  <si>
    <t>$ amount of stored value transactions in-state</t>
  </si>
  <si>
    <t># of checks cashed in-state</t>
  </si>
  <si>
    <t>$ amount of checks cashed in-state</t>
  </si>
  <si>
    <t>$ amount of fees collected in-state</t>
  </si>
  <si>
    <t>Maximum percentage charged for check in-state</t>
  </si>
  <si>
    <t># of currency transactions completed in-state</t>
  </si>
  <si>
    <t>$ amount of currency transactions completed in-state</t>
  </si>
  <si>
    <t>Deposits in Domestic Banks</t>
  </si>
  <si>
    <t>Deposits in Foreign Banks</t>
  </si>
  <si>
    <t>Cash on Hand and in Transit</t>
  </si>
  <si>
    <t>Total Cash on Hand and in Bank</t>
  </si>
  <si>
    <t>Irrevocable Letter of Credit</t>
  </si>
  <si>
    <t>Investments rated A or its equivalent and above</t>
  </si>
  <si>
    <t>Investments rated BBB or its equivalent and lower or non-rated</t>
  </si>
  <si>
    <t>Investments in U.S. Treasury securities</t>
  </si>
  <si>
    <t>Other Investments</t>
  </si>
  <si>
    <t>Subtotal for Permissible Investment Calculation</t>
  </si>
  <si>
    <t xml:space="preserve">Amount pledged or restricted </t>
  </si>
  <si>
    <t>Unresticted Total for Permissible Investment Calculation</t>
  </si>
  <si>
    <t>Total Outstanding Transmission Liability</t>
  </si>
  <si>
    <t>Total Average Daily Outstanding Transmission Liability (ADTL)</t>
  </si>
  <si>
    <t>Virtual Currency Balance Held on Behalf of Customers (in U.S. Dollars)</t>
  </si>
  <si>
    <t>Virtual Currency Balance not Held on Behalf of Customers (in U.S. Dollars)</t>
  </si>
  <si>
    <t xml:space="preserve">Other Virtual Currency Investment  </t>
  </si>
  <si>
    <t>Total VC coverage</t>
  </si>
  <si>
    <t>Outstanding Virtual Currency Liability</t>
  </si>
  <si>
    <t>PI10</t>
  </si>
  <si>
    <t>PI20</t>
  </si>
  <si>
    <t>PI30</t>
  </si>
  <si>
    <t>PI40</t>
  </si>
  <si>
    <t>PI50</t>
  </si>
  <si>
    <t>PI60</t>
  </si>
  <si>
    <t>PI70</t>
  </si>
  <si>
    <t>PI80</t>
  </si>
  <si>
    <t>PI90</t>
  </si>
  <si>
    <t>PI100</t>
  </si>
  <si>
    <t>PI105</t>
  </si>
  <si>
    <t>PI110</t>
  </si>
  <si>
    <t>PI115</t>
  </si>
  <si>
    <t>PI120</t>
  </si>
  <si>
    <t>PI130</t>
  </si>
  <si>
    <t>PI140</t>
  </si>
  <si>
    <t>PI150</t>
  </si>
  <si>
    <t>PI160</t>
  </si>
  <si>
    <t>PI170</t>
  </si>
  <si>
    <t>PI180</t>
  </si>
  <si>
    <t>TANOTE</t>
  </si>
  <si>
    <t>STNOTE</t>
  </si>
  <si>
    <t>PINOTE</t>
  </si>
  <si>
    <t>NAV PANEL: Transactions - Company wide</t>
  </si>
  <si>
    <t>NAV PANEL: Transactions State-Specific</t>
  </si>
  <si>
    <t>FCNOTE</t>
  </si>
  <si>
    <t>Assets</t>
  </si>
  <si>
    <t xml:space="preserve">Total Current Assets </t>
  </si>
  <si>
    <t>Total Assets</t>
  </si>
  <si>
    <t>Liabilities</t>
  </si>
  <si>
    <t>Shareholders' Equity</t>
  </si>
  <si>
    <t>Total Liabilities</t>
  </si>
  <si>
    <t>Total Shareholders' Equity</t>
  </si>
  <si>
    <t>Total Liabilities and Shareholders' Equity</t>
  </si>
  <si>
    <t>Total Expenses</t>
  </si>
  <si>
    <t>Total Revenue</t>
  </si>
  <si>
    <t>Expenses</t>
  </si>
  <si>
    <t>Revenues</t>
  </si>
  <si>
    <t>Money Transmission</t>
  </si>
  <si>
    <t>Payment Instruments (Money Orders, Travelers Checks, Drafts)</t>
  </si>
  <si>
    <t>Stored Value</t>
  </si>
  <si>
    <t>Check Cashing</t>
  </si>
  <si>
    <t>FIAT Currency Exchange</t>
  </si>
  <si>
    <t>Virtual Currency</t>
  </si>
  <si>
    <t xml:space="preserve">Additional Section for Companies Conducting Money Transmission </t>
  </si>
  <si>
    <t xml:space="preserve">Additional Section for Companies conducting Virtual Currency Activity </t>
  </si>
  <si>
    <t>Completed by Money Transmission, Stored Value, Payment Instrument Licensees</t>
  </si>
  <si>
    <t>NAV PANEL: Permissible Investments</t>
  </si>
  <si>
    <t>PINOTE_1_E</t>
  </si>
  <si>
    <t>STNOTE_1_E</t>
  </si>
  <si>
    <t>TANOTE_1_E</t>
  </si>
  <si>
    <t>FCNOTE_1_E</t>
  </si>
  <si>
    <t>Total # of Money Transmission Transactions initiated in-state</t>
  </si>
  <si>
    <t>Total $ Amount of Money Transmission Transactions initiated in-state</t>
  </si>
  <si>
    <t>Total # of All Money Transmission Transactions</t>
  </si>
  <si>
    <t>Total $ Amount of All Money Transmission Transactions</t>
  </si>
  <si>
    <t xml:space="preserve">Explanatory Note </t>
  </si>
  <si>
    <t>Supporting Document</t>
  </si>
  <si>
    <t>Explanatory Note</t>
  </si>
  <si>
    <t>#</t>
  </si>
  <si>
    <t>NAV PANEL: Transactions Destination - Company-wide</t>
  </si>
  <si>
    <t>Country transmitted to:</t>
  </si>
  <si>
    <t xml:space="preserve">NAV PANEL: State Transactions Destination </t>
  </si>
  <si>
    <t>Transactions Destination - Company-wide</t>
  </si>
  <si>
    <t xml:space="preserve">State Transactions Destination </t>
  </si>
  <si>
    <t>TOTAL of All Foreign Transmission Transactions</t>
  </si>
  <si>
    <t>TOTAL of All Foreign Transmission Transactions in-state</t>
  </si>
  <si>
    <t>TDA</t>
  </si>
  <si>
    <t>TDATOT</t>
  </si>
  <si>
    <t>TDA_X</t>
  </si>
  <si>
    <t>TDANOTE</t>
  </si>
  <si>
    <t>TDANOTE_1_E</t>
  </si>
  <si>
    <t>TDB</t>
  </si>
  <si>
    <t>TDBTOT</t>
  </si>
  <si>
    <t>TDBNOTE</t>
  </si>
  <si>
    <t>TDBNOTE_1_E</t>
  </si>
  <si>
    <t>TDB_X</t>
  </si>
  <si>
    <t>TA280</t>
  </si>
  <si>
    <t>TA290</t>
  </si>
  <si>
    <t>TA300</t>
  </si>
  <si>
    <t>TA310</t>
  </si>
  <si>
    <t>TA320</t>
  </si>
  <si>
    <t>TA330</t>
  </si>
  <si>
    <t>TA340</t>
  </si>
  <si>
    <t>TA350</t>
  </si>
  <si>
    <t>Total # of Virtual Currency to Virtual Currency Exchange Transactions</t>
  </si>
  <si>
    <t>Total $ amount of Virtual Currency to Virtual Currency Exchange Transactions</t>
  </si>
  <si>
    <t>Total # of Virtual Currency to U.S. Dollar Exchange Transactions</t>
  </si>
  <si>
    <t>Total $ amount of Virtual Currency to U.S. Dollar Exchange Transactions</t>
  </si>
  <si>
    <t>Total # of U.S. Dollar to Virtual Currency Exchange Transactions</t>
  </si>
  <si>
    <t>Total $ amount of U.S. Dollar to Virtual Currency Exchange Transactions</t>
  </si>
  <si>
    <t>Total # of Virtual Currency to Virtual Currency Facilitated Exchange Transactions</t>
  </si>
  <si>
    <t>Total $ amount of Virtual Currency to Virtual Currency Facilitated Exchange Transactions</t>
  </si>
  <si>
    <t>Total # of Virtual Currency to/from U.S. Dollar Facilitated Exchange Transactions</t>
  </si>
  <si>
    <t>Total $ amount of Virtual Currency to/from U.S. Dollar Facilitated Exchange Transactions</t>
  </si>
  <si>
    <t>Total # of Virtual Currency Stored Value Transactions</t>
  </si>
  <si>
    <t>Total $ amount of Virtual Currency Stored Value Transactions</t>
  </si>
  <si>
    <t>Total # of Virtual Currency Transmissions</t>
  </si>
  <si>
    <t>Total $ amount of Virtual Currency Transmissions</t>
  </si>
  <si>
    <t>TOTAL # of Virtual Currency Transactions</t>
  </si>
  <si>
    <t>TOTAL $ Amount of Virtual Currency Transactions</t>
  </si>
  <si>
    <t>ST280</t>
  </si>
  <si>
    <t>ST290</t>
  </si>
  <si>
    <t>ST300</t>
  </si>
  <si>
    <t>ST310</t>
  </si>
  <si>
    <t>ST320</t>
  </si>
  <si>
    <t>ST330</t>
  </si>
  <si>
    <t>ST340</t>
  </si>
  <si>
    <t>ST350</t>
  </si>
  <si>
    <t>Total # of Virtual Currency to Virtual Currency Exchange Transactions Initiated In-State</t>
  </si>
  <si>
    <t>Total $ amount of Virtual Currency to Virtual Currency Exchange Transactions Initiated In-State</t>
  </si>
  <si>
    <t>Total # of Virtual Currency to U.S. Dollar Exchange Transactions Initiated In-State</t>
  </si>
  <si>
    <t>Total $ amount of Virtual Currency to U.S. Dollar Exchange Transactions Initiated In-State</t>
  </si>
  <si>
    <t>Total # of U.S. Dollar to Virtual Currency Exchange Transactions Initiated In-State</t>
  </si>
  <si>
    <t>Total $ amount of U.S. Dollar to Virtual Currency Exchange Transactions Initiated In-State</t>
  </si>
  <si>
    <t>Total # of Virtual Currency to Virtual Currency Facilitated Exchange Transactions Involving In-State Party</t>
  </si>
  <si>
    <t>Total $ amount of Virtual Currency to Virtual Currency Facilitated Exchange Transactions Involving In-State Party</t>
  </si>
  <si>
    <t>Total # of Virtual Currency to/from U.S. Dollar Facilitated Exchange Transactions Involving In-State Party</t>
  </si>
  <si>
    <t>Total $ amount of Virtual Currency to/from U.S. Dollar Facilitated Exchange Transactions Involving In-State Party</t>
  </si>
  <si>
    <t>Total # of Virtual Currency Stored Value Transactions Initiated In-State</t>
  </si>
  <si>
    <t>Total $ amount of Virtual Currency Stored Value Transactions Initiated In-State</t>
  </si>
  <si>
    <t>Total # of Virtual Currency Transmissions Initiated In-State</t>
  </si>
  <si>
    <t>Total $ amount of Virtual Currency Transmissions Initiated In-State</t>
  </si>
  <si>
    <t>TOTAL # of Virtual Currency Transactions Initiated In-State</t>
  </si>
  <si>
    <t>TOTAL $ Amount of Virtual Currency Transactions Initiated In-State</t>
  </si>
  <si>
    <t>Comprehensive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</si>
</sst>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2"/>
      <color rgb="FFFF000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15" fillId="0" borderId="0"/>
    <xf numFmtId="0" fontId="15" fillId="0" borderId="0"/>
  </cellStyleXfs>
  <cellXfs count="99">
    <xf numFmtId="0" fontId="0" fillId="0" borderId="0" xfId="0"/>
    <xf numFmtId="0" fontId="2" fillId="0" borderId="0" xfId="0" applyFont="1"/>
    <xf numFmtId="0" fontId="4" fillId="0" borderId="2" xfId="0" applyFont="1" applyFill="1" applyBorder="1" applyAlignment="1">
      <alignment horizontal="center" wrapText="1"/>
    </xf>
    <xf numFmtId="0" fontId="4" fillId="0" borderId="0" xfId="0" applyFont="1" applyFill="1" applyAlignment="1">
      <alignment wrapText="1"/>
    </xf>
    <xf numFmtId="0" fontId="4" fillId="5" borderId="0" xfId="0" applyFont="1" applyFill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7" fillId="3" borderId="0" xfId="0" applyFont="1" applyFill="1" applyBorder="1"/>
    <xf numFmtId="0" fontId="7" fillId="0" borderId="0" xfId="0" applyFont="1"/>
    <xf numFmtId="0" fontId="2" fillId="7" borderId="0" xfId="0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left"/>
    </xf>
    <xf numFmtId="0" fontId="4" fillId="0" borderId="5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wrapText="1"/>
    </xf>
    <xf numFmtId="0" fontId="7" fillId="6" borderId="0" xfId="0" applyFont="1" applyFill="1" applyBorder="1"/>
    <xf numFmtId="0" fontId="7" fillId="0" borderId="0" xfId="0" applyFont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wrapText="1"/>
    </xf>
    <xf numFmtId="0" fontId="9" fillId="8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9" fillId="8" borderId="0" xfId="0" applyFont="1" applyFill="1" applyAlignment="1">
      <alignment horizontal="centerContinuous" vertical="center"/>
    </xf>
    <xf numFmtId="0" fontId="6" fillId="7" borderId="0" xfId="0" applyFont="1" applyFill="1" applyBorder="1" applyAlignment="1">
      <alignment horizontal="centerContinuous" vertical="center" wrapText="1"/>
    </xf>
    <xf numFmtId="0" fontId="10" fillId="8" borderId="0" xfId="0" applyFont="1" applyFill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Continuous" vertical="center"/>
    </xf>
    <xf numFmtId="0" fontId="7" fillId="0" borderId="0" xfId="0" applyFont="1" applyFill="1"/>
    <xf numFmtId="0" fontId="7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Continuous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wrapText="1"/>
    </xf>
    <xf numFmtId="0" fontId="7" fillId="0" borderId="5" xfId="0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16" fillId="7" borderId="0" xfId="0" applyFont="1" applyFill="1" applyBorder="1" applyAlignment="1">
      <alignment horizontal="centerContinuous"/>
    </xf>
    <xf numFmtId="0" fontId="11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11" fillId="4" borderId="3" xfId="0" applyFont="1" applyFill="1" applyBorder="1" applyAlignment="1">
      <alignment vertical="center" wrapText="1"/>
    </xf>
    <xf numFmtId="0" fontId="7" fillId="7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left" vertical="center" wrapText="1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center" wrapText="1"/>
    </xf>
    <xf numFmtId="0" fontId="2" fillId="6" borderId="0" xfId="0" applyFont="1" applyFill="1"/>
    <xf numFmtId="0" fontId="2" fillId="0" borderId="0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0" borderId="0" xfId="0" applyFont="1" applyBorder="1"/>
    <xf numFmtId="0" fontId="9" fillId="8" borderId="0" xfId="0" applyFont="1" applyFill="1" applyBorder="1" applyAlignment="1">
      <alignment horizontal="centerContinuous" vertical="center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4" fillId="5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" fillId="0" borderId="9" xfId="0" applyFont="1" applyBorder="1"/>
    <xf numFmtId="0" fontId="2" fillId="0" borderId="10" xfId="0" applyFont="1" applyBorder="1"/>
    <xf numFmtId="0" fontId="9" fillId="8" borderId="11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2" fillId="0" borderId="11" xfId="0" applyFont="1" applyBorder="1"/>
    <xf numFmtId="0" fontId="11" fillId="0" borderId="7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1" fillId="4" borderId="8" xfId="0" applyFont="1" applyFill="1" applyBorder="1" applyAlignment="1">
      <alignment horizontal="center" wrapText="1"/>
    </xf>
    <xf numFmtId="0" fontId="11" fillId="4" borderId="0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Continuous"/>
    </xf>
    <xf numFmtId="0" fontId="13" fillId="6" borderId="2" xfId="0" applyFont="1" applyFill="1" applyBorder="1" applyAlignment="1">
      <alignment horizontal="centerContinuous"/>
    </xf>
    <xf numFmtId="0" fontId="8" fillId="3" borderId="2" xfId="1" applyFont="1" applyFill="1" applyBorder="1" applyAlignment="1">
      <alignment horizontal="center"/>
    </xf>
    <xf numFmtId="0" fontId="17" fillId="4" borderId="0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0" fillId="8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wrapText="1"/>
    </xf>
  </cellXfs>
  <cellStyles count="4">
    <cellStyle name="Calculation" xfId="1" builtinId="22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mruColors>
      <color rgb="FFFFC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02"/>
  <sheetViews>
    <sheetView showGridLines="0" zoomScale="70" zoomScaleNormal="70" zoomScaleSheetLayoutView="70" zoomScalePageLayoutView="55" workbookViewId="0">
      <selection activeCell="O16" sqref="O16"/>
    </sheetView>
  </sheetViews>
  <sheetFormatPr defaultColWidth="9.109375" defaultRowHeight="15" x14ac:dyDescent="0.25"/>
  <cols>
    <col min="1" max="1" width="18" style="8" bestFit="1" customWidth="1"/>
    <col min="2" max="2" width="95.6640625" style="8" customWidth="1"/>
    <col min="3" max="3" width="24.5546875" style="8" customWidth="1"/>
    <col min="4" max="5" width="1.33203125" style="8" customWidth="1"/>
    <col min="6" max="6" width="0.44140625" style="8" customWidth="1"/>
    <col min="7" max="7" width="0.6640625" style="8" customWidth="1"/>
    <col min="8" max="16384" width="9.109375" style="8"/>
  </cols>
  <sheetData>
    <row r="2" spans="1:7" s="39" customFormat="1" ht="15.6" x14ac:dyDescent="0.25">
      <c r="A2" s="37"/>
      <c r="B2" s="28" t="s">
        <v>2</v>
      </c>
      <c r="C2" s="38"/>
      <c r="D2" s="38"/>
      <c r="E2" s="38"/>
      <c r="F2" s="38"/>
      <c r="G2" s="38"/>
    </row>
    <row r="3" spans="1:7" ht="21.6" thickBot="1" x14ac:dyDescent="0.3">
      <c r="A3" s="40"/>
      <c r="B3" s="41" t="s">
        <v>3</v>
      </c>
      <c r="C3" s="41"/>
      <c r="D3" s="41"/>
      <c r="E3" s="41"/>
      <c r="F3" s="41"/>
      <c r="G3" s="41"/>
    </row>
    <row r="4" spans="1:7" ht="16.8" thickTop="1" thickBot="1" x14ac:dyDescent="0.35">
      <c r="A4" s="42"/>
      <c r="B4" s="84" t="s">
        <v>261</v>
      </c>
      <c r="C4" s="43" t="s">
        <v>1</v>
      </c>
      <c r="D4" s="43"/>
      <c r="E4" s="43"/>
      <c r="F4" s="43"/>
      <c r="G4" s="43"/>
    </row>
    <row r="5" spans="1:7" ht="15.6" thickTop="1" x14ac:dyDescent="0.25">
      <c r="A5" s="42" t="s">
        <v>4</v>
      </c>
      <c r="B5" s="44" t="s">
        <v>5</v>
      </c>
      <c r="C5" s="45" t="str">
        <f t="shared" ref="C5:C14" si="0">CONCATENATE(A5,"_D")</f>
        <v>FC10_D</v>
      </c>
    </row>
    <row r="6" spans="1:7" x14ac:dyDescent="0.25">
      <c r="A6" s="42" t="s">
        <v>6</v>
      </c>
      <c r="B6" s="44" t="s">
        <v>134</v>
      </c>
      <c r="C6" s="45" t="str">
        <f t="shared" si="0"/>
        <v>FC20_D</v>
      </c>
    </row>
    <row r="7" spans="1:7" x14ac:dyDescent="0.25">
      <c r="A7" s="42" t="s">
        <v>7</v>
      </c>
      <c r="B7" s="44" t="s">
        <v>8</v>
      </c>
      <c r="C7" s="45" t="str">
        <f t="shared" si="0"/>
        <v>FC30_D</v>
      </c>
    </row>
    <row r="8" spans="1:7" x14ac:dyDescent="0.25">
      <c r="A8" s="42" t="s">
        <v>9</v>
      </c>
      <c r="B8" s="44" t="s">
        <v>10</v>
      </c>
      <c r="C8" s="45" t="str">
        <f t="shared" si="0"/>
        <v>FC40_D</v>
      </c>
    </row>
    <row r="9" spans="1:7" x14ac:dyDescent="0.25">
      <c r="A9" s="42" t="s">
        <v>11</v>
      </c>
      <c r="B9" s="44" t="s">
        <v>8</v>
      </c>
      <c r="C9" s="45" t="str">
        <f t="shared" si="0"/>
        <v>FC50_D</v>
      </c>
    </row>
    <row r="10" spans="1:7" x14ac:dyDescent="0.25">
      <c r="A10" s="15" t="s">
        <v>12</v>
      </c>
      <c r="B10" s="22" t="s">
        <v>13</v>
      </c>
      <c r="C10" s="45" t="str">
        <f t="shared" si="0"/>
        <v>FC60_D</v>
      </c>
    </row>
    <row r="11" spans="1:7" x14ac:dyDescent="0.25">
      <c r="A11" s="15" t="s">
        <v>14</v>
      </c>
      <c r="B11" s="22" t="s">
        <v>15</v>
      </c>
      <c r="C11" s="45" t="str">
        <f t="shared" si="0"/>
        <v>FC70_D</v>
      </c>
    </row>
    <row r="12" spans="1:7" x14ac:dyDescent="0.25">
      <c r="A12" s="42" t="s">
        <v>16</v>
      </c>
      <c r="B12" s="44" t="s">
        <v>17</v>
      </c>
      <c r="C12" s="45" t="str">
        <f t="shared" si="0"/>
        <v>FC80_D</v>
      </c>
    </row>
    <row r="13" spans="1:7" x14ac:dyDescent="0.25">
      <c r="A13" s="42" t="s">
        <v>18</v>
      </c>
      <c r="B13" s="44" t="s">
        <v>19</v>
      </c>
      <c r="C13" s="45" t="str">
        <f t="shared" si="0"/>
        <v>FC90_D</v>
      </c>
    </row>
    <row r="14" spans="1:7" x14ac:dyDescent="0.25">
      <c r="A14" s="42" t="s">
        <v>20</v>
      </c>
      <c r="B14" s="44" t="s">
        <v>21</v>
      </c>
      <c r="C14" s="45" t="str">
        <f t="shared" si="0"/>
        <v>FC100_D</v>
      </c>
    </row>
    <row r="15" spans="1:7" x14ac:dyDescent="0.25">
      <c r="A15" s="42" t="str">
        <f>CONCATENATE($A$14,"NOTE")</f>
        <v>FC100NOTE</v>
      </c>
      <c r="B15" s="44" t="s">
        <v>291</v>
      </c>
      <c r="C15" s="45" t="str">
        <f>CONCATENATE($A$14,"NOTE","_E")</f>
        <v>FC100NOTE_E</v>
      </c>
    </row>
    <row r="16" spans="1:7" x14ac:dyDescent="0.25">
      <c r="A16" s="42" t="str">
        <f>CONCATENATE($A$14,"PDF")</f>
        <v>FC100PDF</v>
      </c>
      <c r="B16" s="44" t="s">
        <v>292</v>
      </c>
      <c r="C16" s="45" t="str">
        <f>CONCATENATE($A$14,"PDF","_S")</f>
        <v>FC100PDF_S</v>
      </c>
    </row>
    <row r="17" spans="1:7" ht="15.6" x14ac:dyDescent="0.3">
      <c r="A17" s="25" t="s">
        <v>22</v>
      </c>
      <c r="B17" s="21" t="s">
        <v>262</v>
      </c>
      <c r="C17" s="24" t="str">
        <f>CONCATENATE(A17,"_T")</f>
        <v>FC110_T</v>
      </c>
    </row>
    <row r="18" spans="1:7" x14ac:dyDescent="0.25">
      <c r="A18" s="15" t="s">
        <v>23</v>
      </c>
      <c r="B18" s="22" t="s">
        <v>24</v>
      </c>
      <c r="C18" s="45" t="str">
        <f>CONCATENATE(A18,"_D")</f>
        <v>FC120_D</v>
      </c>
    </row>
    <row r="19" spans="1:7" x14ac:dyDescent="0.25">
      <c r="A19" s="15" t="s">
        <v>25</v>
      </c>
      <c r="B19" s="22" t="s">
        <v>26</v>
      </c>
      <c r="C19" s="45" t="str">
        <f>CONCATENATE(A19,"_D")</f>
        <v>FC130_D</v>
      </c>
      <c r="E19" s="47"/>
    </row>
    <row r="20" spans="1:7" x14ac:dyDescent="0.25">
      <c r="A20" s="15" t="s">
        <v>27</v>
      </c>
      <c r="B20" s="22" t="s">
        <v>28</v>
      </c>
      <c r="C20" s="45" t="str">
        <f>CONCATENATE(A20,"_D")</f>
        <v>FC140_D</v>
      </c>
    </row>
    <row r="21" spans="1:7" x14ac:dyDescent="0.25">
      <c r="A21" s="42" t="s">
        <v>29</v>
      </c>
      <c r="B21" s="44" t="s">
        <v>30</v>
      </c>
      <c r="C21" s="45" t="s">
        <v>31</v>
      </c>
    </row>
    <row r="22" spans="1:7" x14ac:dyDescent="0.25">
      <c r="A22" s="42" t="str">
        <f>CONCATENATE($A$21,"NOTE")</f>
        <v>FC150NOTE</v>
      </c>
      <c r="B22" s="44" t="s">
        <v>291</v>
      </c>
      <c r="C22" s="45" t="str">
        <f>CONCATENATE($A$21,"NOTE","_E")</f>
        <v>FC150NOTE_E</v>
      </c>
    </row>
    <row r="23" spans="1:7" x14ac:dyDescent="0.25">
      <c r="A23" s="42" t="str">
        <f>CONCATENATE($A$21,"PDF")</f>
        <v>FC150PDF</v>
      </c>
      <c r="B23" s="44" t="s">
        <v>292</v>
      </c>
      <c r="C23" s="45" t="str">
        <f>CONCATENATE($A$21,"PDF","_S")</f>
        <v>FC150PDF_S</v>
      </c>
    </row>
    <row r="24" spans="1:7" ht="15.6" x14ac:dyDescent="0.3">
      <c r="A24" s="25" t="s">
        <v>32</v>
      </c>
      <c r="B24" s="21" t="s">
        <v>263</v>
      </c>
      <c r="C24" s="24" t="str">
        <f>CONCATENATE(A24, "_T")</f>
        <v>FC160_T</v>
      </c>
    </row>
    <row r="25" spans="1:7" x14ac:dyDescent="0.25">
      <c r="A25" s="42"/>
      <c r="B25" s="48"/>
      <c r="C25" s="46"/>
    </row>
    <row r="26" spans="1:7" ht="15.6" x14ac:dyDescent="0.25">
      <c r="A26" s="37"/>
      <c r="B26" s="28" t="s">
        <v>33</v>
      </c>
      <c r="C26" s="38"/>
      <c r="D26" s="38"/>
      <c r="E26" s="38"/>
      <c r="F26" s="38"/>
      <c r="G26" s="38"/>
    </row>
    <row r="27" spans="1:7" ht="24" customHeight="1" x14ac:dyDescent="0.4">
      <c r="A27" s="40"/>
      <c r="B27" s="49" t="s">
        <v>34</v>
      </c>
      <c r="C27" s="49"/>
      <c r="D27" s="49"/>
      <c r="E27" s="49"/>
      <c r="F27" s="49"/>
      <c r="G27" s="49"/>
    </row>
    <row r="28" spans="1:7" ht="15.6" x14ac:dyDescent="0.3">
      <c r="A28" s="42"/>
      <c r="B28" s="50"/>
      <c r="C28" s="50"/>
    </row>
    <row r="29" spans="1:7" ht="15.6" x14ac:dyDescent="0.3">
      <c r="A29" s="15"/>
      <c r="B29" s="85" t="s">
        <v>264</v>
      </c>
      <c r="C29" s="50" t="s">
        <v>1</v>
      </c>
    </row>
    <row r="30" spans="1:7" x14ac:dyDescent="0.25">
      <c r="A30" s="15" t="s">
        <v>35</v>
      </c>
      <c r="B30" s="22" t="s">
        <v>36</v>
      </c>
      <c r="C30" s="26" t="str">
        <f t="shared" ref="C30:C37" si="1">CONCATENATE(A30,"_D")</f>
        <v>FC170_D</v>
      </c>
    </row>
    <row r="31" spans="1:7" x14ac:dyDescent="0.25">
      <c r="A31" s="15" t="s">
        <v>37</v>
      </c>
      <c r="B31" s="22" t="s">
        <v>38</v>
      </c>
      <c r="C31" s="26" t="str">
        <f t="shared" si="1"/>
        <v>FC180_D</v>
      </c>
    </row>
    <row r="32" spans="1:7" x14ac:dyDescent="0.25">
      <c r="A32" s="15" t="s">
        <v>39</v>
      </c>
      <c r="B32" s="22" t="s">
        <v>40</v>
      </c>
      <c r="C32" s="26" t="str">
        <f t="shared" si="1"/>
        <v>FC190_D</v>
      </c>
    </row>
    <row r="33" spans="1:3" x14ac:dyDescent="0.25">
      <c r="A33" s="15" t="s">
        <v>41</v>
      </c>
      <c r="B33" s="22" t="s">
        <v>42</v>
      </c>
      <c r="C33" s="26" t="str">
        <f t="shared" si="1"/>
        <v>FC200_D</v>
      </c>
    </row>
    <row r="34" spans="1:3" x14ac:dyDescent="0.25">
      <c r="A34" s="15" t="s">
        <v>43</v>
      </c>
      <c r="B34" s="22" t="s">
        <v>44</v>
      </c>
      <c r="C34" s="26" t="str">
        <f t="shared" si="1"/>
        <v>FC210_D</v>
      </c>
    </row>
    <row r="35" spans="1:3" x14ac:dyDescent="0.25">
      <c r="A35" s="15" t="s">
        <v>45</v>
      </c>
      <c r="B35" s="22" t="s">
        <v>46</v>
      </c>
      <c r="C35" s="26" t="str">
        <f t="shared" si="1"/>
        <v>FC220_D</v>
      </c>
    </row>
    <row r="36" spans="1:3" x14ac:dyDescent="0.25">
      <c r="A36" s="15" t="s">
        <v>47</v>
      </c>
      <c r="B36" s="22" t="s">
        <v>48</v>
      </c>
      <c r="C36" s="26" t="str">
        <f t="shared" si="1"/>
        <v>FC230_D</v>
      </c>
    </row>
    <row r="37" spans="1:3" ht="30" x14ac:dyDescent="0.25">
      <c r="A37" s="15" t="s">
        <v>49</v>
      </c>
      <c r="B37" s="22" t="s">
        <v>50</v>
      </c>
      <c r="C37" s="26" t="str">
        <f t="shared" si="1"/>
        <v>FC240_D</v>
      </c>
    </row>
    <row r="38" spans="1:3" x14ac:dyDescent="0.25">
      <c r="A38" s="15" t="str">
        <f>CONCATENATE($A$37,"NOTE")</f>
        <v>FC240NOTE</v>
      </c>
      <c r="B38" s="44" t="s">
        <v>291</v>
      </c>
      <c r="C38" s="45" t="str">
        <f>CONCATENATE($A$37,,"NOTE","_E")</f>
        <v>FC240NOTE_E</v>
      </c>
    </row>
    <row r="39" spans="1:3" x14ac:dyDescent="0.25">
      <c r="A39" s="42" t="str">
        <f>CONCATENATE($A$37,"PDF")</f>
        <v>FC240PDF</v>
      </c>
      <c r="B39" s="44" t="s">
        <v>292</v>
      </c>
      <c r="C39" s="45" t="str">
        <f>CONCATENATE($A$37,"PDF","_S")</f>
        <v>FC240PDF_S</v>
      </c>
    </row>
    <row r="40" spans="1:3" ht="15.6" x14ac:dyDescent="0.3">
      <c r="A40" s="25" t="s">
        <v>51</v>
      </c>
      <c r="B40" s="21" t="s">
        <v>52</v>
      </c>
      <c r="C40" s="24" t="str">
        <f>CONCATENATE(A40, "_T")</f>
        <v>FC250_T</v>
      </c>
    </row>
    <row r="41" spans="1:3" x14ac:dyDescent="0.25">
      <c r="A41" s="15" t="s">
        <v>53</v>
      </c>
      <c r="B41" s="22" t="s">
        <v>54</v>
      </c>
      <c r="C41" s="26" t="str">
        <f>CONCATENATE(A41,"_D")</f>
        <v>FC260_D</v>
      </c>
    </row>
    <row r="42" spans="1:3" x14ac:dyDescent="0.25">
      <c r="A42" s="15" t="s">
        <v>55</v>
      </c>
      <c r="B42" s="22" t="s">
        <v>56</v>
      </c>
      <c r="C42" s="26" t="str">
        <f>CONCATENATE(A42,"_D")</f>
        <v>FC270_D</v>
      </c>
    </row>
    <row r="43" spans="1:3" x14ac:dyDescent="0.25">
      <c r="A43" s="42" t="str">
        <f>CONCATENATE($A$42,"NOTE")</f>
        <v>FC270NOTE</v>
      </c>
      <c r="B43" s="44" t="s">
        <v>291</v>
      </c>
      <c r="C43" s="45" t="str">
        <f>CONCATENATE($A$42,"NOTE","_E")</f>
        <v>FC270NOTE_E</v>
      </c>
    </row>
    <row r="44" spans="1:3" x14ac:dyDescent="0.25">
      <c r="A44" s="42" t="str">
        <f>CONCATENATE($A$42,"PDF")</f>
        <v>FC270PDF</v>
      </c>
      <c r="B44" s="44" t="s">
        <v>292</v>
      </c>
      <c r="C44" s="45" t="str">
        <f>CONCATENATE($A$42,"PDF","_S")</f>
        <v>FC270PDF_S</v>
      </c>
    </row>
    <row r="45" spans="1:3" ht="15.6" x14ac:dyDescent="0.3">
      <c r="A45" s="25" t="s">
        <v>57</v>
      </c>
      <c r="B45" s="21" t="s">
        <v>266</v>
      </c>
      <c r="C45" s="24" t="str">
        <f>CONCATENATE(A45,"_T")</f>
        <v>FC280_T</v>
      </c>
    </row>
    <row r="47" spans="1:3" ht="15.6" x14ac:dyDescent="0.3">
      <c r="A47" s="42"/>
      <c r="B47" s="53" t="s">
        <v>265</v>
      </c>
      <c r="C47" s="50" t="s">
        <v>1</v>
      </c>
    </row>
    <row r="48" spans="1:3" x14ac:dyDescent="0.25">
      <c r="A48" s="42" t="s">
        <v>58</v>
      </c>
      <c r="B48" s="44" t="s">
        <v>59</v>
      </c>
      <c r="C48" s="26" t="str">
        <f t="shared" ref="C48:C53" si="2">CONCATENATE(A48,"_D")</f>
        <v>FC290_D</v>
      </c>
    </row>
    <row r="49" spans="1:7" x14ac:dyDescent="0.25">
      <c r="A49" s="42" t="s">
        <v>60</v>
      </c>
      <c r="B49" s="44" t="s">
        <v>135</v>
      </c>
      <c r="C49" s="26" t="str">
        <f t="shared" si="2"/>
        <v>FC300_D</v>
      </c>
    </row>
    <row r="50" spans="1:7" x14ac:dyDescent="0.25">
      <c r="A50" s="42" t="s">
        <v>61</v>
      </c>
      <c r="B50" s="44" t="s">
        <v>62</v>
      </c>
      <c r="C50" s="26" t="str">
        <f t="shared" si="2"/>
        <v>FC310_D</v>
      </c>
    </row>
    <row r="51" spans="1:7" x14ac:dyDescent="0.25">
      <c r="A51" s="42" t="s">
        <v>63</v>
      </c>
      <c r="B51" s="44" t="s">
        <v>64</v>
      </c>
      <c r="C51" s="26" t="str">
        <f t="shared" si="2"/>
        <v>FC320_D</v>
      </c>
    </row>
    <row r="52" spans="1:7" x14ac:dyDescent="0.25">
      <c r="A52" s="42" t="s">
        <v>65</v>
      </c>
      <c r="B52" s="44" t="s">
        <v>66</v>
      </c>
      <c r="C52" s="26" t="str">
        <f t="shared" si="2"/>
        <v>FC330_D</v>
      </c>
    </row>
    <row r="53" spans="1:7" x14ac:dyDescent="0.25">
      <c r="A53" s="42" t="s">
        <v>67</v>
      </c>
      <c r="B53" s="44" t="s">
        <v>68</v>
      </c>
      <c r="C53" s="26" t="str">
        <f t="shared" si="2"/>
        <v>FC340_D</v>
      </c>
    </row>
    <row r="54" spans="1:7" ht="15.6" x14ac:dyDescent="0.3">
      <c r="A54" s="54" t="s">
        <v>69</v>
      </c>
      <c r="B54" s="55" t="s">
        <v>70</v>
      </c>
      <c r="C54" s="24" t="str">
        <f>CONCATENATE(A54,"_T")</f>
        <v>FC350_T</v>
      </c>
    </row>
    <row r="55" spans="1:7" x14ac:dyDescent="0.25">
      <c r="A55" s="42" t="s">
        <v>71</v>
      </c>
      <c r="B55" s="44" t="s">
        <v>72</v>
      </c>
      <c r="C55" s="26" t="str">
        <f>CONCATENATE(A55,"_D")</f>
        <v>FC360_D</v>
      </c>
    </row>
    <row r="56" spans="1:7" x14ac:dyDescent="0.25">
      <c r="A56" s="42" t="s">
        <v>73</v>
      </c>
      <c r="B56" s="44" t="s">
        <v>74</v>
      </c>
      <c r="C56" s="26" t="str">
        <f>CONCATENATE(A56,"_D")</f>
        <v>FC370_D</v>
      </c>
    </row>
    <row r="57" spans="1:7" x14ac:dyDescent="0.25">
      <c r="A57" s="42" t="s">
        <v>75</v>
      </c>
      <c r="B57" s="44" t="s">
        <v>76</v>
      </c>
      <c r="C57" s="26" t="str">
        <f>CONCATENATE(A57,"_D")</f>
        <v>FC380_D</v>
      </c>
    </row>
    <row r="58" spans="1:7" ht="15.6" x14ac:dyDescent="0.3">
      <c r="A58" s="54" t="s">
        <v>77</v>
      </c>
      <c r="B58" s="21" t="s">
        <v>267</v>
      </c>
      <c r="C58" s="24" t="str">
        <f>CONCATENATE(A58,"_T")</f>
        <v>FC390_T</v>
      </c>
    </row>
    <row r="59" spans="1:7" ht="15.6" x14ac:dyDescent="0.3">
      <c r="A59" s="54" t="s">
        <v>78</v>
      </c>
      <c r="B59" s="21" t="s">
        <v>268</v>
      </c>
      <c r="C59" s="24" t="str">
        <f>CONCATENATE(A59,"_T")</f>
        <v>FC400_T</v>
      </c>
    </row>
    <row r="60" spans="1:7" x14ac:dyDescent="0.25">
      <c r="A60" s="42"/>
      <c r="B60" s="46"/>
      <c r="C60" s="46"/>
    </row>
    <row r="61" spans="1:7" ht="15.6" x14ac:dyDescent="0.25">
      <c r="A61" s="37"/>
      <c r="B61" s="28" t="s">
        <v>136</v>
      </c>
      <c r="C61" s="38"/>
      <c r="D61" s="38"/>
      <c r="E61" s="38"/>
      <c r="F61" s="38"/>
      <c r="G61" s="38"/>
    </row>
    <row r="62" spans="1:7" ht="21" x14ac:dyDescent="0.25">
      <c r="A62" s="56"/>
      <c r="B62" s="57" t="s">
        <v>137</v>
      </c>
      <c r="C62" s="57"/>
      <c r="D62" s="57"/>
      <c r="E62" s="57"/>
      <c r="F62" s="57"/>
      <c r="G62" s="57"/>
    </row>
    <row r="63" spans="1:7" ht="15.6" x14ac:dyDescent="0.3">
      <c r="A63" s="42"/>
      <c r="B63" s="50"/>
      <c r="C63" s="50"/>
    </row>
    <row r="64" spans="1:7" ht="15.6" x14ac:dyDescent="0.3">
      <c r="A64" s="15"/>
      <c r="B64" s="85" t="s">
        <v>272</v>
      </c>
      <c r="C64" s="50" t="s">
        <v>1</v>
      </c>
    </row>
    <row r="65" spans="1:3" x14ac:dyDescent="0.25">
      <c r="A65" s="15" t="s">
        <v>79</v>
      </c>
      <c r="B65" s="22" t="s">
        <v>80</v>
      </c>
      <c r="C65" s="26" t="str">
        <f t="shared" ref="C65:C72" si="3">CONCATENATE(A65,"_D")</f>
        <v>FC410_D</v>
      </c>
    </row>
    <row r="66" spans="1:3" x14ac:dyDescent="0.25">
      <c r="A66" s="15" t="s">
        <v>81</v>
      </c>
      <c r="B66" s="22" t="s">
        <v>82</v>
      </c>
      <c r="C66" s="26" t="str">
        <f t="shared" si="3"/>
        <v>FC420_D</v>
      </c>
    </row>
    <row r="67" spans="1:3" x14ac:dyDescent="0.25">
      <c r="A67" s="15" t="s">
        <v>83</v>
      </c>
      <c r="B67" s="22" t="s">
        <v>84</v>
      </c>
      <c r="C67" s="26" t="str">
        <f t="shared" si="3"/>
        <v>FC430_D</v>
      </c>
    </row>
    <row r="68" spans="1:3" x14ac:dyDescent="0.25">
      <c r="A68" s="15" t="s">
        <v>85</v>
      </c>
      <c r="B68" s="22" t="s">
        <v>86</v>
      </c>
      <c r="C68" s="26" t="str">
        <f t="shared" si="3"/>
        <v>FC440_D</v>
      </c>
    </row>
    <row r="69" spans="1:3" x14ac:dyDescent="0.25">
      <c r="A69" s="15" t="s">
        <v>87</v>
      </c>
      <c r="B69" s="22" t="s">
        <v>88</v>
      </c>
      <c r="C69" s="26" t="str">
        <f t="shared" si="3"/>
        <v>FC450_D</v>
      </c>
    </row>
    <row r="70" spans="1:3" x14ac:dyDescent="0.25">
      <c r="A70" s="15" t="s">
        <v>89</v>
      </c>
      <c r="B70" s="22" t="s">
        <v>90</v>
      </c>
      <c r="C70" s="26" t="str">
        <f t="shared" si="3"/>
        <v>FC460_D</v>
      </c>
    </row>
    <row r="71" spans="1:3" x14ac:dyDescent="0.25">
      <c r="A71" s="15" t="s">
        <v>91</v>
      </c>
      <c r="B71" s="22" t="s">
        <v>92</v>
      </c>
      <c r="C71" s="26" t="str">
        <f t="shared" si="3"/>
        <v>FC470_D</v>
      </c>
    </row>
    <row r="72" spans="1:3" x14ac:dyDescent="0.25">
      <c r="A72" s="15" t="s">
        <v>93</v>
      </c>
      <c r="B72" s="22" t="s">
        <v>94</v>
      </c>
      <c r="C72" s="26" t="str">
        <f t="shared" si="3"/>
        <v>FC480_D</v>
      </c>
    </row>
    <row r="73" spans="1:3" x14ac:dyDescent="0.25">
      <c r="A73" s="42" t="str">
        <f>CONCATENATE($A$72,"NOTE")</f>
        <v>FC480NOTE</v>
      </c>
      <c r="B73" s="44" t="s">
        <v>291</v>
      </c>
      <c r="C73" s="45" t="str">
        <f>CONCATENATE($A$72,"NOTE","_E")</f>
        <v>FC480NOTE_E</v>
      </c>
    </row>
    <row r="74" spans="1:3" x14ac:dyDescent="0.25">
      <c r="A74" s="42" t="str">
        <f>CONCATENATE($A$72,"PDF")</f>
        <v>FC480PDF</v>
      </c>
      <c r="B74" s="44" t="s">
        <v>292</v>
      </c>
      <c r="C74" s="45" t="str">
        <f>CONCATENATE($A$72,"PDF","_S")</f>
        <v>FC480PDF_S</v>
      </c>
    </row>
    <row r="75" spans="1:3" ht="15.6" x14ac:dyDescent="0.3">
      <c r="A75" s="25" t="s">
        <v>95</v>
      </c>
      <c r="B75" s="21" t="s">
        <v>270</v>
      </c>
      <c r="C75" s="65" t="str">
        <f>CONCATENATE(A75,"_T")</f>
        <v>FC490_T</v>
      </c>
    </row>
    <row r="76" spans="1:3" x14ac:dyDescent="0.25">
      <c r="A76" s="15"/>
      <c r="B76" s="23"/>
      <c r="C76" s="51"/>
    </row>
    <row r="77" spans="1:3" ht="15.6" x14ac:dyDescent="0.3">
      <c r="A77" s="15"/>
      <c r="B77" s="85" t="s">
        <v>271</v>
      </c>
      <c r="C77" s="52" t="s">
        <v>1</v>
      </c>
    </row>
    <row r="78" spans="1:3" x14ac:dyDescent="0.25">
      <c r="A78" s="15" t="s">
        <v>96</v>
      </c>
      <c r="B78" s="22" t="s">
        <v>97</v>
      </c>
      <c r="C78" s="26" t="str">
        <f t="shared" ref="C78:C87" si="4">CONCATENATE(A78,"_D")</f>
        <v>FC500_D</v>
      </c>
    </row>
    <row r="79" spans="1:3" x14ac:dyDescent="0.25">
      <c r="A79" s="15" t="s">
        <v>98</v>
      </c>
      <c r="B79" s="22" t="s">
        <v>99</v>
      </c>
      <c r="C79" s="26" t="str">
        <f t="shared" si="4"/>
        <v>FC510_D</v>
      </c>
    </row>
    <row r="80" spans="1:3" x14ac:dyDescent="0.25">
      <c r="A80" s="15" t="s">
        <v>100</v>
      </c>
      <c r="B80" s="22" t="s">
        <v>101</v>
      </c>
      <c r="C80" s="26" t="str">
        <f t="shared" si="4"/>
        <v>FC520_D</v>
      </c>
    </row>
    <row r="81" spans="1:3" x14ac:dyDescent="0.25">
      <c r="A81" s="15" t="s">
        <v>102</v>
      </c>
      <c r="B81" s="22" t="s">
        <v>103</v>
      </c>
      <c r="C81" s="26" t="str">
        <f t="shared" si="4"/>
        <v>FC530_D</v>
      </c>
    </row>
    <row r="82" spans="1:3" x14ac:dyDescent="0.25">
      <c r="A82" s="15" t="s">
        <v>104</v>
      </c>
      <c r="B82" s="22" t="s">
        <v>105</v>
      </c>
      <c r="C82" s="26" t="str">
        <f t="shared" si="4"/>
        <v>FC540_D</v>
      </c>
    </row>
    <row r="83" spans="1:3" x14ac:dyDescent="0.25">
      <c r="A83" s="15" t="s">
        <v>106</v>
      </c>
      <c r="B83" s="22" t="s">
        <v>107</v>
      </c>
      <c r="C83" s="26" t="str">
        <f t="shared" si="4"/>
        <v>FC550_D</v>
      </c>
    </row>
    <row r="84" spans="1:3" x14ac:dyDescent="0.25">
      <c r="A84" s="15" t="s">
        <v>108</v>
      </c>
      <c r="B84" s="22" t="s">
        <v>109</v>
      </c>
      <c r="C84" s="26" t="str">
        <f t="shared" si="4"/>
        <v>FC560_D</v>
      </c>
    </row>
    <row r="85" spans="1:3" x14ac:dyDescent="0.25">
      <c r="A85" s="15" t="s">
        <v>110</v>
      </c>
      <c r="B85" s="22" t="s">
        <v>111</v>
      </c>
      <c r="C85" s="26" t="str">
        <f t="shared" si="4"/>
        <v>FC570_D</v>
      </c>
    </row>
    <row r="86" spans="1:3" x14ac:dyDescent="0.25">
      <c r="A86" s="42" t="s">
        <v>112</v>
      </c>
      <c r="B86" s="44" t="s">
        <v>113</v>
      </c>
      <c r="C86" s="26" t="str">
        <f t="shared" si="4"/>
        <v>FC580_D</v>
      </c>
    </row>
    <row r="87" spans="1:3" x14ac:dyDescent="0.25">
      <c r="A87" s="42" t="s">
        <v>114</v>
      </c>
      <c r="B87" s="44" t="s">
        <v>115</v>
      </c>
      <c r="C87" s="26" t="str">
        <f t="shared" si="4"/>
        <v>FC590_D</v>
      </c>
    </row>
    <row r="88" spans="1:3" x14ac:dyDescent="0.25">
      <c r="A88" s="42" t="str">
        <f>CONCATENATE($A$87,"NOTE")</f>
        <v>FC590NOTE</v>
      </c>
      <c r="B88" s="44" t="s">
        <v>293</v>
      </c>
      <c r="C88" s="45" t="str">
        <f>CONCATENATE($A$87,"NOTE","_E")</f>
        <v>FC590NOTE_E</v>
      </c>
    </row>
    <row r="89" spans="1:3" x14ac:dyDescent="0.25">
      <c r="A89" s="42" t="str">
        <f>CONCATENATE($A$87,"PDF")</f>
        <v>FC590PDF</v>
      </c>
      <c r="B89" s="44" t="s">
        <v>292</v>
      </c>
      <c r="C89" s="45" t="str">
        <f>CONCATENATE($A$87,"PDF","_S")</f>
        <v>FC590PDF_S</v>
      </c>
    </row>
    <row r="90" spans="1:3" ht="15.6" x14ac:dyDescent="0.3">
      <c r="A90" s="25" t="s">
        <v>116</v>
      </c>
      <c r="B90" s="21" t="s">
        <v>269</v>
      </c>
      <c r="C90" s="86" t="str">
        <f>CONCATENATE(A90,"_T")</f>
        <v>FC600_T</v>
      </c>
    </row>
    <row r="91" spans="1:3" ht="15.6" x14ac:dyDescent="0.3">
      <c r="A91" s="25" t="s">
        <v>117</v>
      </c>
      <c r="B91" s="21" t="s">
        <v>118</v>
      </c>
      <c r="C91" s="87" t="str">
        <f>CONCATENATE(A91,"_T")</f>
        <v>FC610_T</v>
      </c>
    </row>
    <row r="92" spans="1:3" x14ac:dyDescent="0.25">
      <c r="A92" s="42" t="s">
        <v>119</v>
      </c>
      <c r="B92" s="44" t="s">
        <v>120</v>
      </c>
      <c r="C92" s="88" t="str">
        <f t="shared" ref="C92:C95" si="5">CONCATENATE(A92,"_D")</f>
        <v>FC620_D</v>
      </c>
    </row>
    <row r="93" spans="1:3" ht="15.6" x14ac:dyDescent="0.3">
      <c r="A93" s="25" t="s">
        <v>121</v>
      </c>
      <c r="B93" s="21" t="s">
        <v>132</v>
      </c>
      <c r="C93" s="24" t="str">
        <f>CONCATENATE(A93,"_T")</f>
        <v>FC630_T</v>
      </c>
    </row>
    <row r="94" spans="1:3" x14ac:dyDescent="0.25">
      <c r="A94" s="42" t="s">
        <v>122</v>
      </c>
      <c r="B94" s="44" t="s">
        <v>123</v>
      </c>
      <c r="C94" s="63" t="str">
        <f t="shared" si="5"/>
        <v>FC640_D</v>
      </c>
    </row>
    <row r="95" spans="1:3" x14ac:dyDescent="0.25">
      <c r="A95" s="42" t="s">
        <v>124</v>
      </c>
      <c r="B95" s="44" t="s">
        <v>125</v>
      </c>
      <c r="C95" s="26" t="str">
        <f t="shared" si="5"/>
        <v>FC650_D</v>
      </c>
    </row>
    <row r="96" spans="1:3" ht="15.6" x14ac:dyDescent="0.3">
      <c r="A96" s="54" t="s">
        <v>126</v>
      </c>
      <c r="B96" s="55" t="s">
        <v>127</v>
      </c>
      <c r="C96" s="24" t="str">
        <f>CONCATENATE(A96,"_T")</f>
        <v>FC660_T</v>
      </c>
    </row>
    <row r="97" spans="1:7" x14ac:dyDescent="0.25">
      <c r="A97" s="42" t="s">
        <v>128</v>
      </c>
      <c r="B97" s="44" t="s">
        <v>129</v>
      </c>
      <c r="C97" s="26" t="s">
        <v>130</v>
      </c>
    </row>
    <row r="98" spans="1:7" ht="15.6" x14ac:dyDescent="0.3">
      <c r="A98" s="54" t="s">
        <v>131</v>
      </c>
      <c r="B98" s="55" t="s">
        <v>360</v>
      </c>
      <c r="C98" s="24" t="str">
        <f>CONCATENATE(A98,"_T")</f>
        <v>FC680_T</v>
      </c>
    </row>
    <row r="99" spans="1:7" ht="18.75" customHeight="1" x14ac:dyDescent="0.3">
      <c r="A99" s="42"/>
      <c r="B99" s="46"/>
      <c r="C99" s="46"/>
      <c r="D99" s="13"/>
      <c r="E99" s="14"/>
      <c r="F99" s="98"/>
      <c r="G99" s="98"/>
    </row>
    <row r="100" spans="1:7" s="1" customFormat="1" ht="17.399999999999999" x14ac:dyDescent="0.25">
      <c r="A100" s="16"/>
      <c r="B100" s="30" t="s">
        <v>0</v>
      </c>
      <c r="C100" s="30"/>
      <c r="D100" s="30"/>
      <c r="E100" s="30"/>
      <c r="F100" s="30"/>
      <c r="G100" s="30"/>
    </row>
    <row r="101" spans="1:7" s="46" customFormat="1" x14ac:dyDescent="0.25">
      <c r="A101" s="17"/>
      <c r="B101" s="13"/>
      <c r="C101" s="13"/>
      <c r="D101" s="8"/>
      <c r="E101" s="8"/>
      <c r="F101" s="8"/>
      <c r="G101" s="8"/>
    </row>
    <row r="102" spans="1:7" s="46" customFormat="1" x14ac:dyDescent="0.25">
      <c r="A102" s="42" t="s">
        <v>260</v>
      </c>
      <c r="B102" s="11" t="s">
        <v>133</v>
      </c>
      <c r="C102" s="89" t="s">
        <v>286</v>
      </c>
      <c r="D102" s="8"/>
      <c r="E102" s="8"/>
      <c r="F102" s="8"/>
      <c r="G102" s="8"/>
    </row>
  </sheetData>
  <mergeCells count="1">
    <mergeCell ref="F99:G99"/>
  </mergeCells>
  <printOptions horizontalCentered="1" headings="1"/>
  <pageMargins left="0.7" right="0.7" top="0.75" bottom="0.75" header="0.3" footer="0.3"/>
  <pageSetup scale="40" fitToHeight="100" orientation="landscape" r:id="rId1"/>
  <headerFooter>
    <oddHeader xml:space="preserve">&amp;CMORTGAGE CALL REPORT
Financial Condition Report (FC)
Page &amp;P of &amp;N
</oddHeader>
  </headerFooter>
  <rowBreaks count="2" manualBreakCount="2">
    <brk id="26" max="16383" man="1"/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50"/>
  <sheetViews>
    <sheetView showGridLines="0" zoomScale="70" zoomScaleNormal="70" zoomScaleSheetLayoutView="70" zoomScalePageLayoutView="55" workbookViewId="0">
      <selection activeCell="K12" sqref="K12"/>
    </sheetView>
  </sheetViews>
  <sheetFormatPr defaultColWidth="9.109375" defaultRowHeight="15" x14ac:dyDescent="0.25"/>
  <cols>
    <col min="1" max="1" width="18" style="1" bestFit="1" customWidth="1"/>
    <col min="2" max="2" width="95.6640625" style="1" customWidth="1"/>
    <col min="3" max="3" width="24.5546875" style="1" customWidth="1"/>
    <col min="4" max="4" width="1.6640625" style="1" customWidth="1"/>
    <col min="5" max="5" width="1.33203125" style="1" customWidth="1"/>
    <col min="6" max="6" width="1" style="1" customWidth="1"/>
    <col min="7" max="7" width="1.44140625" style="1" customWidth="1"/>
    <col min="8" max="16384" width="9.109375" style="1"/>
  </cols>
  <sheetData>
    <row r="2" spans="1:7" s="6" customFormat="1" ht="15.6" x14ac:dyDescent="0.25">
      <c r="A2" s="19"/>
      <c r="B2" s="28" t="s">
        <v>258</v>
      </c>
      <c r="C2" s="28"/>
      <c r="D2" s="28"/>
      <c r="E2" s="28"/>
      <c r="F2" s="28"/>
      <c r="G2" s="28"/>
    </row>
    <row r="3" spans="1:7" s="8" customFormat="1" ht="21" x14ac:dyDescent="0.25">
      <c r="A3" s="40"/>
      <c r="B3" s="41" t="s">
        <v>273</v>
      </c>
      <c r="C3" s="41"/>
      <c r="D3" s="41"/>
      <c r="E3" s="41"/>
      <c r="F3" s="41"/>
      <c r="G3" s="41"/>
    </row>
    <row r="4" spans="1:7" x14ac:dyDescent="0.25">
      <c r="A4" s="27" t="s">
        <v>138</v>
      </c>
      <c r="B4" s="4" t="s">
        <v>139</v>
      </c>
      <c r="C4" s="12" t="str">
        <f>CONCATENATE(A4,"_C")</f>
        <v>TA10_C</v>
      </c>
    </row>
    <row r="5" spans="1:7" ht="30" x14ac:dyDescent="0.25">
      <c r="A5" s="27" t="s">
        <v>140</v>
      </c>
      <c r="B5" s="4" t="s">
        <v>141</v>
      </c>
      <c r="C5" s="12" t="str">
        <f>CONCATENATE(A5,"_PD")</f>
        <v>TA20_PD</v>
      </c>
    </row>
    <row r="6" spans="1:7" x14ac:dyDescent="0.25">
      <c r="A6" s="27" t="s">
        <v>142</v>
      </c>
      <c r="B6" s="4" t="s">
        <v>143</v>
      </c>
      <c r="C6" s="12" t="str">
        <f>CONCATENATE(A6,"_C")</f>
        <v>TA30_C</v>
      </c>
    </row>
    <row r="7" spans="1:7" x14ac:dyDescent="0.25">
      <c r="A7" s="27" t="s">
        <v>144</v>
      </c>
      <c r="B7" s="4" t="s">
        <v>145</v>
      </c>
      <c r="C7" s="12" t="str">
        <f>CONCATENATE(A7,"_PD")</f>
        <v>TA40_PD</v>
      </c>
    </row>
    <row r="8" spans="1:7" ht="15.6" x14ac:dyDescent="0.3">
      <c r="A8" s="25" t="s">
        <v>146</v>
      </c>
      <c r="B8" s="21" t="s">
        <v>289</v>
      </c>
      <c r="C8" s="66" t="str">
        <f>CONCATENATE(A8,"_T")</f>
        <v>TA50_T</v>
      </c>
    </row>
    <row r="9" spans="1:7" ht="15.6" x14ac:dyDescent="0.3">
      <c r="A9" s="25" t="s">
        <v>147</v>
      </c>
      <c r="B9" s="21" t="s">
        <v>290</v>
      </c>
      <c r="C9" s="66" t="str">
        <f>CONCATENATE(A9,"_T")</f>
        <v>TA60_T</v>
      </c>
    </row>
    <row r="10" spans="1:7" s="61" customFormat="1" ht="15.6" x14ac:dyDescent="0.3">
      <c r="A10" s="58"/>
      <c r="B10" s="59"/>
      <c r="C10" s="60"/>
    </row>
    <row r="11" spans="1:7" s="8" customFormat="1" ht="21" x14ac:dyDescent="0.25">
      <c r="A11" s="40"/>
      <c r="B11" s="41" t="s">
        <v>274</v>
      </c>
      <c r="C11" s="41"/>
      <c r="D11" s="41"/>
      <c r="E11" s="41"/>
      <c r="F11" s="41"/>
      <c r="G11" s="41"/>
    </row>
    <row r="12" spans="1:7" x14ac:dyDescent="0.25">
      <c r="A12" s="27" t="s">
        <v>148</v>
      </c>
      <c r="B12" s="4" t="s">
        <v>149</v>
      </c>
      <c r="C12" s="12" t="str">
        <f>CONCATENATE(A12,"_C")</f>
        <v>TA70_C</v>
      </c>
    </row>
    <row r="13" spans="1:7" x14ac:dyDescent="0.25">
      <c r="A13" s="27" t="s">
        <v>150</v>
      </c>
      <c r="B13" s="4" t="s">
        <v>151</v>
      </c>
      <c r="C13" s="2" t="str">
        <f>CONCATENATE(A13,"_PD")</f>
        <v>TA80_PD</v>
      </c>
    </row>
    <row r="14" spans="1:7" s="61" customFormat="1" ht="15.6" x14ac:dyDescent="0.3">
      <c r="A14" s="58"/>
      <c r="B14" s="59"/>
      <c r="C14" s="60"/>
    </row>
    <row r="15" spans="1:7" s="8" customFormat="1" ht="21" x14ac:dyDescent="0.25">
      <c r="A15" s="40"/>
      <c r="B15" s="41" t="s">
        <v>275</v>
      </c>
      <c r="C15" s="41"/>
      <c r="D15" s="41"/>
      <c r="E15" s="41"/>
      <c r="F15" s="41"/>
      <c r="G15" s="41"/>
    </row>
    <row r="16" spans="1:7" x14ac:dyDescent="0.25">
      <c r="A16" s="27" t="s">
        <v>152</v>
      </c>
      <c r="B16" s="4" t="s">
        <v>153</v>
      </c>
      <c r="C16" s="12" t="str">
        <f>CONCATENATE(A16,"_C")</f>
        <v>TA90_C</v>
      </c>
    </row>
    <row r="17" spans="1:7" x14ac:dyDescent="0.25">
      <c r="A17" s="27" t="s">
        <v>154</v>
      </c>
      <c r="B17" s="4" t="s">
        <v>155</v>
      </c>
      <c r="C17" s="2" t="str">
        <f>CONCATENATE(A17,"_PD")</f>
        <v>TA100_PD</v>
      </c>
    </row>
    <row r="18" spans="1:7" s="61" customFormat="1" ht="15.6" x14ac:dyDescent="0.3">
      <c r="A18" s="58"/>
      <c r="B18" s="59"/>
      <c r="C18" s="60"/>
    </row>
    <row r="19" spans="1:7" s="8" customFormat="1" ht="21" x14ac:dyDescent="0.25">
      <c r="A19" s="40"/>
      <c r="B19" s="41" t="s">
        <v>276</v>
      </c>
      <c r="C19" s="41"/>
      <c r="D19" s="41"/>
      <c r="E19" s="41"/>
      <c r="F19" s="41"/>
      <c r="G19" s="41"/>
    </row>
    <row r="20" spans="1:7" x14ac:dyDescent="0.25">
      <c r="A20" s="27" t="s">
        <v>156</v>
      </c>
      <c r="B20" s="4" t="s">
        <v>157</v>
      </c>
      <c r="C20" s="12" t="str">
        <f>CONCATENATE(A20,"_C")</f>
        <v>TA110_C</v>
      </c>
    </row>
    <row r="21" spans="1:7" x14ac:dyDescent="0.25">
      <c r="A21" s="27" t="s">
        <v>158</v>
      </c>
      <c r="B21" s="4" t="s">
        <v>159</v>
      </c>
      <c r="C21" s="12" t="str">
        <f>CONCATENATE(A21,"_PD")</f>
        <v>TA120_PD</v>
      </c>
    </row>
    <row r="22" spans="1:7" x14ac:dyDescent="0.25">
      <c r="A22" s="27" t="s">
        <v>160</v>
      </c>
      <c r="B22" s="4" t="s">
        <v>161</v>
      </c>
      <c r="C22" s="12" t="str">
        <f>CONCATENATE(A22,"_PD")</f>
        <v>TA130_PD</v>
      </c>
    </row>
    <row r="23" spans="1:7" x14ac:dyDescent="0.25">
      <c r="A23" s="27" t="s">
        <v>162</v>
      </c>
      <c r="B23" s="4" t="s">
        <v>163</v>
      </c>
      <c r="C23" s="12" t="str">
        <f>CONCATENATE(A23,"_H")</f>
        <v>TA140_H</v>
      </c>
    </row>
    <row r="24" spans="1:7" s="61" customFormat="1" ht="15.6" x14ac:dyDescent="0.3">
      <c r="A24" s="58"/>
      <c r="B24" s="59"/>
      <c r="C24" s="60"/>
    </row>
    <row r="25" spans="1:7" s="8" customFormat="1" ht="21" x14ac:dyDescent="0.25">
      <c r="A25" s="40"/>
      <c r="B25" s="41" t="s">
        <v>277</v>
      </c>
      <c r="C25" s="41"/>
      <c r="D25" s="41"/>
      <c r="E25" s="41"/>
      <c r="F25" s="41"/>
      <c r="G25" s="41"/>
    </row>
    <row r="26" spans="1:7" x14ac:dyDescent="0.25">
      <c r="A26" s="27" t="s">
        <v>164</v>
      </c>
      <c r="B26" s="4" t="s">
        <v>165</v>
      </c>
      <c r="C26" s="12" t="str">
        <f>CONCATENATE(A26,"_C")</f>
        <v>TA150_C</v>
      </c>
    </row>
    <row r="27" spans="1:7" x14ac:dyDescent="0.25">
      <c r="A27" s="27" t="s">
        <v>166</v>
      </c>
      <c r="B27" s="4" t="s">
        <v>167</v>
      </c>
      <c r="C27" s="12" t="str">
        <f>CONCATENATE(A27,"_PD")</f>
        <v>TA160_PD</v>
      </c>
    </row>
    <row r="28" spans="1:7" x14ac:dyDescent="0.25">
      <c r="A28" s="27" t="s">
        <v>168</v>
      </c>
      <c r="B28" s="4" t="s">
        <v>161</v>
      </c>
      <c r="C28" s="2" t="str">
        <f>CONCATENATE(A28,"_PD")</f>
        <v>TA170_PD</v>
      </c>
    </row>
    <row r="29" spans="1:7" s="61" customFormat="1" ht="15.6" x14ac:dyDescent="0.3">
      <c r="A29" s="58"/>
      <c r="B29" s="59"/>
      <c r="C29" s="60"/>
    </row>
    <row r="30" spans="1:7" s="8" customFormat="1" ht="21" x14ac:dyDescent="0.25">
      <c r="A30" s="40"/>
      <c r="B30" s="41" t="s">
        <v>278</v>
      </c>
      <c r="C30" s="41"/>
      <c r="D30" s="41"/>
      <c r="E30" s="41"/>
      <c r="F30" s="41"/>
      <c r="G30" s="41"/>
    </row>
    <row r="31" spans="1:7" x14ac:dyDescent="0.25">
      <c r="A31" s="27" t="s">
        <v>169</v>
      </c>
      <c r="B31" s="4" t="s">
        <v>320</v>
      </c>
      <c r="C31" s="12" t="str">
        <f>CONCATENATE(A31,"_C")</f>
        <v>TA180_C</v>
      </c>
    </row>
    <row r="32" spans="1:7" x14ac:dyDescent="0.25">
      <c r="A32" s="27" t="s">
        <v>170</v>
      </c>
      <c r="B32" s="4" t="s">
        <v>321</v>
      </c>
      <c r="C32" s="12" t="str">
        <f>CONCATENATE(A32,"_PD")</f>
        <v>TA190_PD</v>
      </c>
    </row>
    <row r="33" spans="1:7" x14ac:dyDescent="0.25">
      <c r="A33" s="27" t="s">
        <v>171</v>
      </c>
      <c r="B33" s="4" t="s">
        <v>322</v>
      </c>
      <c r="C33" s="12" t="str">
        <f>CONCATENATE(A33,"_C")</f>
        <v>TA200_C</v>
      </c>
    </row>
    <row r="34" spans="1:7" x14ac:dyDescent="0.25">
      <c r="A34" s="27" t="s">
        <v>172</v>
      </c>
      <c r="B34" s="4" t="s">
        <v>323</v>
      </c>
      <c r="C34" s="12" t="str">
        <f>CONCATENATE(A34,"_PD")</f>
        <v>TA210_PD</v>
      </c>
    </row>
    <row r="35" spans="1:7" x14ac:dyDescent="0.25">
      <c r="A35" s="27" t="s">
        <v>173</v>
      </c>
      <c r="B35" s="4" t="s">
        <v>324</v>
      </c>
      <c r="C35" s="12" t="str">
        <f>CONCATENATE(A35,"_C")</f>
        <v>TA220_C</v>
      </c>
    </row>
    <row r="36" spans="1:7" x14ac:dyDescent="0.25">
      <c r="A36" s="27" t="s">
        <v>174</v>
      </c>
      <c r="B36" s="4" t="s">
        <v>325</v>
      </c>
      <c r="C36" s="12" t="str">
        <f>CONCATENATE(A36,"_PD")</f>
        <v>TA230_PD</v>
      </c>
    </row>
    <row r="37" spans="1:7" x14ac:dyDescent="0.25">
      <c r="A37" s="27" t="s">
        <v>175</v>
      </c>
      <c r="B37" s="4" t="s">
        <v>326</v>
      </c>
      <c r="C37" s="12" t="str">
        <f>CONCATENATE(A37,"_C")</f>
        <v>TA240_C</v>
      </c>
    </row>
    <row r="38" spans="1:7" x14ac:dyDescent="0.25">
      <c r="A38" s="27" t="s">
        <v>176</v>
      </c>
      <c r="B38" s="4" t="s">
        <v>327</v>
      </c>
      <c r="C38" s="12" t="str">
        <f>CONCATENATE(A38,"_PD")</f>
        <v>TA250_PD</v>
      </c>
    </row>
    <row r="39" spans="1:7" x14ac:dyDescent="0.25">
      <c r="A39" s="27" t="s">
        <v>312</v>
      </c>
      <c r="B39" s="4" t="s">
        <v>328</v>
      </c>
      <c r="C39" s="12" t="str">
        <f>CONCATENATE(A39,"_C")</f>
        <v>TA280_C</v>
      </c>
    </row>
    <row r="40" spans="1:7" x14ac:dyDescent="0.25">
      <c r="A40" s="27" t="s">
        <v>313</v>
      </c>
      <c r="B40" s="4" t="s">
        <v>329</v>
      </c>
      <c r="C40" s="12" t="str">
        <f>CONCATENATE(A40,"_PD")</f>
        <v>TA290_PD</v>
      </c>
    </row>
    <row r="41" spans="1:7" x14ac:dyDescent="0.25">
      <c r="A41" s="27" t="s">
        <v>314</v>
      </c>
      <c r="B41" s="4" t="s">
        <v>330</v>
      </c>
      <c r="C41" s="12" t="str">
        <f>CONCATENATE(A41,"_C")</f>
        <v>TA300_C</v>
      </c>
    </row>
    <row r="42" spans="1:7" x14ac:dyDescent="0.25">
      <c r="A42" s="27" t="s">
        <v>315</v>
      </c>
      <c r="B42" s="4" t="s">
        <v>331</v>
      </c>
      <c r="C42" s="12" t="str">
        <f>CONCATENATE(A42,"_PD")</f>
        <v>TA310_PD</v>
      </c>
    </row>
    <row r="43" spans="1:7" x14ac:dyDescent="0.25">
      <c r="A43" s="27" t="s">
        <v>316</v>
      </c>
      <c r="B43" s="4" t="s">
        <v>332</v>
      </c>
      <c r="C43" s="12" t="str">
        <f>CONCATENATE(A43,"_C")</f>
        <v>TA320_C</v>
      </c>
    </row>
    <row r="44" spans="1:7" x14ac:dyDescent="0.25">
      <c r="A44" s="27" t="s">
        <v>317</v>
      </c>
      <c r="B44" s="4" t="s">
        <v>333</v>
      </c>
      <c r="C44" s="12" t="str">
        <f>CONCATENATE(A44,"_PD")</f>
        <v>TA330_PD</v>
      </c>
    </row>
    <row r="45" spans="1:7" ht="15.6" x14ac:dyDescent="0.3">
      <c r="A45" s="25" t="s">
        <v>318</v>
      </c>
      <c r="B45" s="21" t="s">
        <v>334</v>
      </c>
      <c r="C45" s="24" t="str">
        <f>CONCATENATE(A45,"_T")</f>
        <v>TA340_T</v>
      </c>
    </row>
    <row r="46" spans="1:7" ht="15.6" x14ac:dyDescent="0.3">
      <c r="A46" s="25" t="s">
        <v>319</v>
      </c>
      <c r="B46" s="21" t="s">
        <v>335</v>
      </c>
      <c r="C46" s="66" t="str">
        <f>CONCATENATE(A46,"_T")</f>
        <v>TA350_T</v>
      </c>
    </row>
    <row r="48" spans="1:7" ht="17.399999999999999" x14ac:dyDescent="0.25">
      <c r="A48" s="16"/>
      <c r="B48" s="30" t="s">
        <v>0</v>
      </c>
      <c r="C48" s="30"/>
      <c r="D48" s="30"/>
      <c r="E48" s="30"/>
      <c r="F48" s="30"/>
      <c r="G48" s="30"/>
    </row>
    <row r="49" spans="1:7" ht="18.75" customHeight="1" x14ac:dyDescent="0.3">
      <c r="A49" s="17"/>
      <c r="B49" s="13"/>
      <c r="C49" s="13"/>
      <c r="D49" s="13"/>
      <c r="E49" s="14"/>
      <c r="F49" s="98"/>
      <c r="G49" s="98"/>
    </row>
    <row r="50" spans="1:7" s="6" customFormat="1" ht="33" customHeight="1" x14ac:dyDescent="0.3">
      <c r="A50" s="27" t="s">
        <v>255</v>
      </c>
      <c r="B50" s="11" t="s">
        <v>133</v>
      </c>
      <c r="C50" s="89" t="s">
        <v>285</v>
      </c>
      <c r="D50" s="90"/>
      <c r="E50" s="90"/>
      <c r="F50" s="10"/>
      <c r="G50" s="7"/>
    </row>
  </sheetData>
  <mergeCells count="1">
    <mergeCell ref="F49:G49"/>
  </mergeCells>
  <printOptions horizontalCentered="1" headings="1"/>
  <pageMargins left="0.7" right="0.7" top="0.75" bottom="0.75" header="0.3" footer="0.3"/>
  <pageSetup scale="40" fitToHeight="100" orientation="landscape" r:id="rId1"/>
  <headerFooter>
    <oddHeader xml:space="preserve">&amp;CMORTGAGE CALL REPORT
Financial Condition Report (FC)
Page &amp;P of &amp;N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L50"/>
  <sheetViews>
    <sheetView showGridLines="0" topLeftCell="A6" zoomScaleNormal="100" zoomScaleSheetLayoutView="70" zoomScalePageLayoutView="55" workbookViewId="0">
      <selection activeCell="H6" sqref="H1:M1048576"/>
    </sheetView>
  </sheetViews>
  <sheetFormatPr defaultColWidth="9.109375" defaultRowHeight="15" x14ac:dyDescent="0.25"/>
  <cols>
    <col min="1" max="1" width="18" style="1" bestFit="1" customWidth="1"/>
    <col min="2" max="2" width="95.6640625" style="1" customWidth="1"/>
    <col min="3" max="3" width="24.5546875" style="1" customWidth="1"/>
    <col min="4" max="4" width="1.33203125" style="1" customWidth="1"/>
    <col min="5" max="5" width="0.6640625" style="1" customWidth="1"/>
    <col min="6" max="6" width="0.5546875" style="1" customWidth="1"/>
    <col min="7" max="7" width="1.109375" style="1" customWidth="1"/>
    <col min="8" max="16384" width="9.109375" style="1"/>
  </cols>
  <sheetData>
    <row r="2" spans="1:7" s="6" customFormat="1" ht="15.6" x14ac:dyDescent="0.25">
      <c r="A2" s="19"/>
      <c r="B2" s="28" t="s">
        <v>259</v>
      </c>
      <c r="C2" s="28"/>
      <c r="D2" s="28"/>
      <c r="E2" s="28"/>
      <c r="F2" s="28"/>
      <c r="G2" s="28"/>
    </row>
    <row r="3" spans="1:7" ht="21" x14ac:dyDescent="0.25">
      <c r="A3" s="9"/>
      <c r="B3" s="41" t="s">
        <v>273</v>
      </c>
      <c r="C3" s="29"/>
      <c r="D3" s="29"/>
      <c r="E3" s="29"/>
      <c r="F3" s="29"/>
      <c r="G3" s="29"/>
    </row>
    <row r="4" spans="1:7" x14ac:dyDescent="0.25">
      <c r="A4" s="27" t="s">
        <v>177</v>
      </c>
      <c r="B4" s="4" t="s">
        <v>202</v>
      </c>
      <c r="C4" s="12" t="str">
        <f>CONCATENATE(A4,"_C")</f>
        <v>ST10_C</v>
      </c>
    </row>
    <row r="5" spans="1:7" x14ac:dyDescent="0.25">
      <c r="A5" s="27" t="s">
        <v>178</v>
      </c>
      <c r="B5" s="4" t="s">
        <v>203</v>
      </c>
      <c r="C5" s="12" t="str">
        <f>CONCATENATE(A5,"_PD")</f>
        <v>ST20_PD</v>
      </c>
    </row>
    <row r="6" spans="1:7" x14ac:dyDescent="0.25">
      <c r="A6" s="27" t="s">
        <v>179</v>
      </c>
      <c r="B6" s="4" t="s">
        <v>204</v>
      </c>
      <c r="C6" s="12" t="str">
        <f>CONCATENATE(A6,"_C")</f>
        <v>ST30_C</v>
      </c>
    </row>
    <row r="7" spans="1:7" x14ac:dyDescent="0.25">
      <c r="A7" s="27" t="s">
        <v>180</v>
      </c>
      <c r="B7" s="4" t="s">
        <v>205</v>
      </c>
      <c r="C7" s="12" t="str">
        <f>CONCATENATE(A7,"_PD")</f>
        <v>ST40_PD</v>
      </c>
    </row>
    <row r="8" spans="1:7" ht="15.6" x14ac:dyDescent="0.3">
      <c r="A8" s="25" t="s">
        <v>181</v>
      </c>
      <c r="B8" s="21" t="s">
        <v>287</v>
      </c>
      <c r="C8" s="24" t="str">
        <f>CONCATENATE(A8,"_T")</f>
        <v>ST50_T</v>
      </c>
    </row>
    <row r="9" spans="1:7" ht="15.6" x14ac:dyDescent="0.3">
      <c r="A9" s="25" t="s">
        <v>182</v>
      </c>
      <c r="B9" s="21" t="s">
        <v>288</v>
      </c>
      <c r="C9" s="24" t="str">
        <f>CONCATENATE(A9,"_T")</f>
        <v>ST60_T</v>
      </c>
    </row>
    <row r="10" spans="1:7" x14ac:dyDescent="0.25">
      <c r="A10" s="27"/>
      <c r="B10" s="3"/>
      <c r="C10" s="18"/>
    </row>
    <row r="11" spans="1:7" ht="21" x14ac:dyDescent="0.25">
      <c r="A11" s="9"/>
      <c r="B11" s="41" t="s">
        <v>274</v>
      </c>
      <c r="C11" s="29"/>
      <c r="D11" s="29"/>
      <c r="E11" s="29"/>
      <c r="F11" s="29"/>
      <c r="G11" s="29"/>
    </row>
    <row r="12" spans="1:7" x14ac:dyDescent="0.25">
      <c r="A12" s="27" t="s">
        <v>183</v>
      </c>
      <c r="B12" s="4" t="s">
        <v>206</v>
      </c>
      <c r="C12" s="12" t="str">
        <f>CONCATENATE(A12,"_C")</f>
        <v>ST70_C</v>
      </c>
    </row>
    <row r="13" spans="1:7" x14ac:dyDescent="0.25">
      <c r="A13" s="27" t="s">
        <v>184</v>
      </c>
      <c r="B13" s="4" t="s">
        <v>207</v>
      </c>
      <c r="C13" s="2" t="str">
        <f>CONCATENATE(A13,"_PD")</f>
        <v>ST80_PD</v>
      </c>
    </row>
    <row r="14" spans="1:7" x14ac:dyDescent="0.25">
      <c r="A14" s="27"/>
      <c r="B14" s="3"/>
      <c r="C14" s="18"/>
    </row>
    <row r="15" spans="1:7" ht="21" x14ac:dyDescent="0.25">
      <c r="A15" s="9"/>
      <c r="B15" s="41" t="s">
        <v>275</v>
      </c>
      <c r="C15" s="29"/>
      <c r="D15" s="29"/>
      <c r="E15" s="29"/>
      <c r="F15" s="29"/>
      <c r="G15" s="29"/>
    </row>
    <row r="16" spans="1:7" x14ac:dyDescent="0.25">
      <c r="A16" s="27" t="s">
        <v>185</v>
      </c>
      <c r="B16" s="4" t="s">
        <v>208</v>
      </c>
      <c r="C16" s="12" t="str">
        <f>CONCATENATE(A16,"_C")</f>
        <v>ST90_C</v>
      </c>
    </row>
    <row r="17" spans="1:7" x14ac:dyDescent="0.25">
      <c r="A17" s="27" t="s">
        <v>186</v>
      </c>
      <c r="B17" s="4" t="s">
        <v>209</v>
      </c>
      <c r="C17" s="2" t="str">
        <f>CONCATENATE(A17,"_PD")</f>
        <v>ST100_PD</v>
      </c>
    </row>
    <row r="18" spans="1:7" x14ac:dyDescent="0.25">
      <c r="A18" s="27"/>
      <c r="B18" s="3"/>
      <c r="C18" s="18"/>
    </row>
    <row r="19" spans="1:7" ht="21" x14ac:dyDescent="0.25">
      <c r="A19" s="9"/>
      <c r="B19" s="41" t="s">
        <v>276</v>
      </c>
      <c r="C19" s="29"/>
      <c r="D19" s="29"/>
      <c r="E19" s="29"/>
      <c r="F19" s="29"/>
      <c r="G19" s="29"/>
    </row>
    <row r="20" spans="1:7" x14ac:dyDescent="0.25">
      <c r="A20" s="27" t="s">
        <v>187</v>
      </c>
      <c r="B20" s="4" t="s">
        <v>210</v>
      </c>
      <c r="C20" s="12" t="str">
        <f>CONCATENATE(A20,"_C")</f>
        <v>ST110_C</v>
      </c>
    </row>
    <row r="21" spans="1:7" x14ac:dyDescent="0.25">
      <c r="A21" s="27" t="s">
        <v>188</v>
      </c>
      <c r="B21" s="4" t="s">
        <v>211</v>
      </c>
      <c r="C21" s="12" t="str">
        <f>CONCATENATE(A21,"_PD")</f>
        <v>ST120_PD</v>
      </c>
    </row>
    <row r="22" spans="1:7" x14ac:dyDescent="0.25">
      <c r="A22" s="27" t="s">
        <v>189</v>
      </c>
      <c r="B22" s="4" t="s">
        <v>212</v>
      </c>
      <c r="C22" s="12" t="str">
        <f>CONCATENATE(A22,"_PD")</f>
        <v>ST130_PD</v>
      </c>
    </row>
    <row r="23" spans="1:7" x14ac:dyDescent="0.25">
      <c r="A23" s="27" t="s">
        <v>190</v>
      </c>
      <c r="B23" s="4" t="s">
        <v>213</v>
      </c>
      <c r="C23" s="12" t="str">
        <f>CONCATENATE(A23,"_H")</f>
        <v>ST140_H</v>
      </c>
    </row>
    <row r="24" spans="1:7" x14ac:dyDescent="0.25">
      <c r="A24" s="27"/>
      <c r="B24" s="3"/>
      <c r="C24" s="18"/>
    </row>
    <row r="25" spans="1:7" ht="21" x14ac:dyDescent="0.25">
      <c r="A25" s="9"/>
      <c r="B25" s="41" t="s">
        <v>277</v>
      </c>
      <c r="C25" s="29"/>
      <c r="D25" s="29"/>
      <c r="E25" s="29"/>
      <c r="F25" s="29"/>
      <c r="G25" s="29"/>
    </row>
    <row r="26" spans="1:7" x14ac:dyDescent="0.25">
      <c r="A26" s="27" t="s">
        <v>191</v>
      </c>
      <c r="B26" s="4" t="s">
        <v>214</v>
      </c>
      <c r="C26" s="12" t="str">
        <f>CONCATENATE(A26,"_C")</f>
        <v>ST150_C</v>
      </c>
    </row>
    <row r="27" spans="1:7" x14ac:dyDescent="0.25">
      <c r="A27" s="27" t="s">
        <v>192</v>
      </c>
      <c r="B27" s="4" t="s">
        <v>215</v>
      </c>
      <c r="C27" s="12" t="str">
        <f>CONCATENATE(A27,"_PD")</f>
        <v>ST160_PD</v>
      </c>
    </row>
    <row r="28" spans="1:7" x14ac:dyDescent="0.25">
      <c r="A28" s="27" t="s">
        <v>193</v>
      </c>
      <c r="B28" s="4" t="s">
        <v>212</v>
      </c>
      <c r="C28" s="2" t="str">
        <f>CONCATENATE(A28,"_PD")</f>
        <v>ST170_PD</v>
      </c>
    </row>
    <row r="30" spans="1:7" ht="21" x14ac:dyDescent="0.25">
      <c r="A30" s="9"/>
      <c r="B30" s="41" t="s">
        <v>278</v>
      </c>
      <c r="C30" s="29"/>
      <c r="D30" s="29"/>
      <c r="E30" s="29"/>
      <c r="F30" s="29"/>
      <c r="G30" s="29"/>
    </row>
    <row r="31" spans="1:7" x14ac:dyDescent="0.25">
      <c r="A31" s="27" t="s">
        <v>194</v>
      </c>
      <c r="B31" s="4" t="s">
        <v>344</v>
      </c>
      <c r="C31" s="12" t="str">
        <f>CONCATENATE(A31,"_C")</f>
        <v>ST180_C</v>
      </c>
    </row>
    <row r="32" spans="1:7" x14ac:dyDescent="0.25">
      <c r="A32" s="27" t="s">
        <v>195</v>
      </c>
      <c r="B32" s="4" t="s">
        <v>345</v>
      </c>
      <c r="C32" s="12" t="str">
        <f>CONCATENATE(A32,"_PD")</f>
        <v>ST190_PD</v>
      </c>
    </row>
    <row r="33" spans="1:7" x14ac:dyDescent="0.25">
      <c r="A33" s="27" t="s">
        <v>196</v>
      </c>
      <c r="B33" s="4" t="s">
        <v>346</v>
      </c>
      <c r="C33" s="12" t="str">
        <f>CONCATENATE(A33,"_C")</f>
        <v>ST200_C</v>
      </c>
    </row>
    <row r="34" spans="1:7" x14ac:dyDescent="0.25">
      <c r="A34" s="27" t="s">
        <v>197</v>
      </c>
      <c r="B34" s="4" t="s">
        <v>347</v>
      </c>
      <c r="C34" s="12" t="str">
        <f>CONCATENATE(A34,"_PD")</f>
        <v>ST210_PD</v>
      </c>
    </row>
    <row r="35" spans="1:7" x14ac:dyDescent="0.25">
      <c r="A35" s="27" t="s">
        <v>198</v>
      </c>
      <c r="B35" s="4" t="s">
        <v>348</v>
      </c>
      <c r="C35" s="12" t="str">
        <f>CONCATENATE(A35,"_C")</f>
        <v>ST220_C</v>
      </c>
    </row>
    <row r="36" spans="1:7" x14ac:dyDescent="0.25">
      <c r="A36" s="27" t="s">
        <v>199</v>
      </c>
      <c r="B36" s="4" t="s">
        <v>349</v>
      </c>
      <c r="C36" s="12" t="str">
        <f>CONCATENATE(A36,"_PD")</f>
        <v>ST230_PD</v>
      </c>
    </row>
    <row r="37" spans="1:7" ht="30" x14ac:dyDescent="0.25">
      <c r="A37" s="27" t="s">
        <v>200</v>
      </c>
      <c r="B37" s="4" t="s">
        <v>350</v>
      </c>
      <c r="C37" s="12" t="str">
        <f>CONCATENATE(A37,"_C")</f>
        <v>ST240_C</v>
      </c>
    </row>
    <row r="38" spans="1:7" ht="30" x14ac:dyDescent="0.25">
      <c r="A38" s="27" t="s">
        <v>201</v>
      </c>
      <c r="B38" s="4" t="s">
        <v>351</v>
      </c>
      <c r="C38" s="12" t="str">
        <f>CONCATENATE(A38,"_PD")</f>
        <v>ST250_PD</v>
      </c>
    </row>
    <row r="39" spans="1:7" ht="30" x14ac:dyDescent="0.25">
      <c r="A39" s="27" t="s">
        <v>336</v>
      </c>
      <c r="B39" s="4" t="s">
        <v>352</v>
      </c>
      <c r="C39" s="12" t="str">
        <f>CONCATENATE(A39,"_C")</f>
        <v>ST280_C</v>
      </c>
    </row>
    <row r="40" spans="1:7" ht="30" x14ac:dyDescent="0.25">
      <c r="A40" s="27" t="s">
        <v>337</v>
      </c>
      <c r="B40" s="4" t="s">
        <v>353</v>
      </c>
      <c r="C40" s="12" t="str">
        <f>CONCATENATE(A40,"_PD")</f>
        <v>ST290_PD</v>
      </c>
    </row>
    <row r="41" spans="1:7" x14ac:dyDescent="0.25">
      <c r="A41" s="27" t="s">
        <v>338</v>
      </c>
      <c r="B41" s="4" t="s">
        <v>354</v>
      </c>
      <c r="C41" s="12" t="str">
        <f>CONCATENATE(A41,"_C")</f>
        <v>ST300_C</v>
      </c>
    </row>
    <row r="42" spans="1:7" x14ac:dyDescent="0.25">
      <c r="A42" s="27" t="s">
        <v>339</v>
      </c>
      <c r="B42" s="4" t="s">
        <v>355</v>
      </c>
      <c r="C42" s="12" t="str">
        <f>CONCATENATE(A42,"_PD")</f>
        <v>ST310_PD</v>
      </c>
    </row>
    <row r="43" spans="1:7" x14ac:dyDescent="0.25">
      <c r="A43" s="27" t="s">
        <v>340</v>
      </c>
      <c r="B43" s="4" t="s">
        <v>356</v>
      </c>
      <c r="C43" s="12" t="str">
        <f>CONCATENATE(A43,"_C")</f>
        <v>ST320_C</v>
      </c>
    </row>
    <row r="44" spans="1:7" x14ac:dyDescent="0.25">
      <c r="A44" s="27" t="s">
        <v>341</v>
      </c>
      <c r="B44" s="4" t="s">
        <v>357</v>
      </c>
      <c r="C44" s="12" t="str">
        <f>CONCATENATE(A44,"_PD")</f>
        <v>ST330_PD</v>
      </c>
    </row>
    <row r="45" spans="1:7" ht="15.6" x14ac:dyDescent="0.3">
      <c r="A45" s="25" t="s">
        <v>342</v>
      </c>
      <c r="B45" s="92" t="s">
        <v>358</v>
      </c>
      <c r="C45" s="24" t="str">
        <f>CONCATENATE(A45,"_T")</f>
        <v>ST340_T</v>
      </c>
    </row>
    <row r="46" spans="1:7" ht="15.6" x14ac:dyDescent="0.3">
      <c r="A46" s="25" t="s">
        <v>343</v>
      </c>
      <c r="B46" s="92" t="s">
        <v>359</v>
      </c>
      <c r="C46" s="24" t="str">
        <f>CONCATENATE(A46,"_T")</f>
        <v>ST350_T</v>
      </c>
    </row>
    <row r="48" spans="1:7" ht="17.399999999999999" x14ac:dyDescent="0.25">
      <c r="A48" s="16"/>
      <c r="B48" s="30" t="s">
        <v>0</v>
      </c>
      <c r="C48" s="30"/>
      <c r="D48" s="30"/>
      <c r="E48" s="30"/>
      <c r="F48" s="30"/>
      <c r="G48" s="30"/>
    </row>
    <row r="49" spans="1:7" ht="17.399999999999999" x14ac:dyDescent="0.25">
      <c r="A49" s="16"/>
      <c r="B49" s="30"/>
      <c r="C49" s="30"/>
      <c r="D49" s="30"/>
      <c r="E49" s="30"/>
      <c r="F49" s="30"/>
      <c r="G49" s="30"/>
    </row>
    <row r="50" spans="1:7" s="6" customFormat="1" ht="33" customHeight="1" x14ac:dyDescent="0.3">
      <c r="A50" s="27" t="s">
        <v>256</v>
      </c>
      <c r="B50" s="11" t="s">
        <v>133</v>
      </c>
      <c r="C50" s="89" t="s">
        <v>284</v>
      </c>
      <c r="D50" s="90"/>
      <c r="E50" s="90"/>
      <c r="F50" s="91"/>
      <c r="G50" s="7"/>
    </row>
  </sheetData>
  <printOptions horizontalCentered="1" headings="1"/>
  <pageMargins left="0.7" right="0.7" top="0.75" bottom="0.75" header="0.3" footer="0.3"/>
  <pageSetup scale="40" fitToHeight="100" orientation="landscape" r:id="rId1"/>
  <headerFooter>
    <oddHeader xml:space="preserve">&amp;CMORTGAGE CALL REPORT
Financial Condition Report (FC)
Page &amp;P of &amp;N
</oddHeader>
  </headerFooter>
  <ignoredErrors>
    <ignoredError sqref="C41:C43 C32:C33 C34:C35 C39 C3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7"/>
  <sheetViews>
    <sheetView showGridLines="0" topLeftCell="B2" zoomScale="80" zoomScaleNormal="80" zoomScaleSheetLayoutView="70" zoomScalePageLayoutView="55" workbookViewId="0">
      <selection activeCell="H2" sqref="H1:I1048576"/>
    </sheetView>
  </sheetViews>
  <sheetFormatPr defaultColWidth="9.109375" defaultRowHeight="15" x14ac:dyDescent="0.25"/>
  <cols>
    <col min="1" max="1" width="18" style="83" bestFit="1" customWidth="1"/>
    <col min="2" max="2" width="95.6640625" style="69" customWidth="1"/>
    <col min="3" max="3" width="24.5546875" style="69" customWidth="1"/>
    <col min="4" max="7" width="20.6640625" style="69" customWidth="1"/>
    <col min="8" max="16384" width="9.109375" style="69"/>
  </cols>
  <sheetData>
    <row r="1" spans="1:7" s="76" customFormat="1" x14ac:dyDescent="0.25">
      <c r="A1" s="75"/>
    </row>
    <row r="2" spans="1:7" s="71" customFormat="1" ht="15.6" x14ac:dyDescent="0.25">
      <c r="A2" s="77"/>
      <c r="B2" s="70" t="s">
        <v>282</v>
      </c>
      <c r="C2" s="70"/>
      <c r="D2" s="70"/>
      <c r="E2" s="70"/>
      <c r="F2" s="70"/>
      <c r="G2" s="70"/>
    </row>
    <row r="3" spans="1:7" ht="21" x14ac:dyDescent="0.25">
      <c r="A3" s="78"/>
      <c r="B3" s="29" t="s">
        <v>281</v>
      </c>
      <c r="C3" s="29"/>
      <c r="D3" s="29"/>
      <c r="E3" s="29"/>
      <c r="F3" s="29"/>
      <c r="G3" s="29"/>
    </row>
    <row r="4" spans="1:7" ht="15.6" x14ac:dyDescent="0.25">
      <c r="A4" s="79"/>
      <c r="B4" s="20"/>
      <c r="C4" s="5" t="s">
        <v>1</v>
      </c>
      <c r="D4" s="5"/>
      <c r="E4" s="5"/>
      <c r="F4" s="5"/>
      <c r="G4" s="5"/>
    </row>
    <row r="5" spans="1:7" x14ac:dyDescent="0.25">
      <c r="A5" s="79" t="s">
        <v>235</v>
      </c>
      <c r="B5" s="73" t="s">
        <v>216</v>
      </c>
      <c r="C5" s="31" t="str">
        <f>CONCATENATE(A5,"_PD")</f>
        <v>PI10_PD</v>
      </c>
    </row>
    <row r="6" spans="1:7" x14ac:dyDescent="0.25">
      <c r="A6" s="79" t="s">
        <v>236</v>
      </c>
      <c r="B6" s="73" t="s">
        <v>217</v>
      </c>
      <c r="C6" s="31" t="str">
        <f>CONCATENATE(A6,"_PD")</f>
        <v>PI20_PD</v>
      </c>
    </row>
    <row r="7" spans="1:7" x14ac:dyDescent="0.25">
      <c r="A7" s="79" t="s">
        <v>237</v>
      </c>
      <c r="B7" s="73" t="s">
        <v>218</v>
      </c>
      <c r="C7" s="31" t="str">
        <f>CONCATENATE(A7,"_PD")</f>
        <v>PI30_PD</v>
      </c>
    </row>
    <row r="8" spans="1:7" ht="15.6" x14ac:dyDescent="0.3">
      <c r="A8" s="80" t="s">
        <v>238</v>
      </c>
      <c r="B8" s="21" t="s">
        <v>219</v>
      </c>
      <c r="C8" s="36" t="str">
        <f>CONCATENATE(A8,"_T")</f>
        <v>PI40_T</v>
      </c>
    </row>
    <row r="9" spans="1:7" x14ac:dyDescent="0.25">
      <c r="A9" s="79" t="s">
        <v>239</v>
      </c>
      <c r="B9" s="73" t="s">
        <v>220</v>
      </c>
      <c r="C9" s="31" t="str">
        <f t="shared" ref="C9:C14" si="0">CONCATENATE(A9,"_PD")</f>
        <v>PI50_PD</v>
      </c>
    </row>
    <row r="10" spans="1:7" x14ac:dyDescent="0.25">
      <c r="A10" s="79" t="s">
        <v>240</v>
      </c>
      <c r="B10" s="73" t="s">
        <v>134</v>
      </c>
      <c r="C10" s="31" t="str">
        <f t="shared" si="0"/>
        <v>PI60_PD</v>
      </c>
    </row>
    <row r="11" spans="1:7" x14ac:dyDescent="0.25">
      <c r="A11" s="79" t="s">
        <v>241</v>
      </c>
      <c r="B11" s="73" t="s">
        <v>221</v>
      </c>
      <c r="C11" s="31" t="str">
        <f t="shared" si="0"/>
        <v>PI70_PD</v>
      </c>
    </row>
    <row r="12" spans="1:7" x14ac:dyDescent="0.25">
      <c r="A12" s="79" t="s">
        <v>242</v>
      </c>
      <c r="B12" s="73" t="s">
        <v>222</v>
      </c>
      <c r="C12" s="31" t="str">
        <f t="shared" si="0"/>
        <v>PI80_PD</v>
      </c>
    </row>
    <row r="13" spans="1:7" x14ac:dyDescent="0.25">
      <c r="A13" s="79" t="s">
        <v>243</v>
      </c>
      <c r="B13" s="73" t="s">
        <v>223</v>
      </c>
      <c r="C13" s="31" t="str">
        <f t="shared" si="0"/>
        <v>PI90_PD</v>
      </c>
    </row>
    <row r="14" spans="1:7" x14ac:dyDescent="0.25">
      <c r="A14" s="79" t="s">
        <v>244</v>
      </c>
      <c r="B14" s="73" t="s">
        <v>224</v>
      </c>
      <c r="C14" s="32" t="str">
        <f t="shared" si="0"/>
        <v>PI100_PD</v>
      </c>
    </row>
    <row r="15" spans="1:7" x14ac:dyDescent="0.25">
      <c r="A15" s="79" t="str">
        <f>CONCATENATE($A$14,"NOTE")</f>
        <v>PI100NOTE</v>
      </c>
      <c r="B15" s="73" t="s">
        <v>291</v>
      </c>
      <c r="C15" s="12" t="str">
        <f>CONCATENATE($A$14,"NOTE","_E")</f>
        <v>PI100NOTE_E</v>
      </c>
    </row>
    <row r="16" spans="1:7" x14ac:dyDescent="0.25">
      <c r="A16" s="79" t="str">
        <f>CONCATENATE($A$14,"PDF")</f>
        <v>PI100PDF</v>
      </c>
      <c r="B16" s="73" t="s">
        <v>292</v>
      </c>
      <c r="C16" s="12" t="str">
        <f>CONCATENATE($A$14,"PDF","_S")</f>
        <v>PI100PDF_S</v>
      </c>
    </row>
    <row r="17" spans="1:7" ht="15.6" x14ac:dyDescent="0.3">
      <c r="A17" s="80" t="s">
        <v>245</v>
      </c>
      <c r="B17" s="21" t="s">
        <v>225</v>
      </c>
      <c r="C17" s="33" t="str">
        <f>CONCATENATE(A17,"_T")</f>
        <v>PI105_T</v>
      </c>
    </row>
    <row r="18" spans="1:7" x14ac:dyDescent="0.25">
      <c r="A18" s="79" t="s">
        <v>246</v>
      </c>
      <c r="B18" s="73" t="s">
        <v>226</v>
      </c>
      <c r="C18" s="64" t="str">
        <f>CONCATENATE(A18,"_PD")</f>
        <v>PI110_PD</v>
      </c>
    </row>
    <row r="19" spans="1:7" ht="18" customHeight="1" x14ac:dyDescent="0.3">
      <c r="A19" s="80" t="s">
        <v>247</v>
      </c>
      <c r="B19" s="21" t="s">
        <v>227</v>
      </c>
      <c r="C19" s="93" t="str">
        <f>CONCATENATE(A19,"_T")</f>
        <v>PI115_T</v>
      </c>
    </row>
    <row r="20" spans="1:7" ht="21" x14ac:dyDescent="0.25">
      <c r="A20" s="78"/>
      <c r="B20" s="29" t="s">
        <v>279</v>
      </c>
      <c r="C20" s="29"/>
      <c r="D20" s="29"/>
      <c r="E20" s="29"/>
      <c r="F20" s="29"/>
      <c r="G20" s="29"/>
    </row>
    <row r="21" spans="1:7" ht="15.6" x14ac:dyDescent="0.25">
      <c r="A21" s="79"/>
      <c r="B21" s="20"/>
      <c r="C21" s="5" t="s">
        <v>1</v>
      </c>
      <c r="D21" s="5"/>
      <c r="E21" s="5"/>
      <c r="F21" s="5"/>
      <c r="G21" s="5"/>
    </row>
    <row r="22" spans="1:7" x14ac:dyDescent="0.25">
      <c r="A22" s="79" t="s">
        <v>248</v>
      </c>
      <c r="B22" s="73" t="s">
        <v>228</v>
      </c>
      <c r="C22" s="31" t="str">
        <f>CONCATENATE(A22,"_PD")</f>
        <v>PI120_PD</v>
      </c>
    </row>
    <row r="23" spans="1:7" x14ac:dyDescent="0.25">
      <c r="A23" s="79" t="s">
        <v>249</v>
      </c>
      <c r="B23" s="73" t="s">
        <v>229</v>
      </c>
      <c r="C23" s="31" t="str">
        <f>CONCATENATE(A23,"_PD")</f>
        <v>PI130_PD</v>
      </c>
    </row>
    <row r="24" spans="1:7" x14ac:dyDescent="0.25">
      <c r="A24" s="79"/>
      <c r="B24" s="72"/>
      <c r="C24" s="62"/>
    </row>
    <row r="25" spans="1:7" ht="21" x14ac:dyDescent="0.25">
      <c r="A25" s="78"/>
      <c r="B25" s="29" t="s">
        <v>280</v>
      </c>
      <c r="C25" s="29"/>
      <c r="D25" s="29"/>
      <c r="E25" s="29"/>
      <c r="F25" s="29"/>
      <c r="G25" s="29"/>
    </row>
    <row r="26" spans="1:7" ht="15.6" x14ac:dyDescent="0.25">
      <c r="A26" s="79"/>
      <c r="B26" s="20"/>
      <c r="C26" s="5" t="s">
        <v>1</v>
      </c>
      <c r="D26" s="5"/>
      <c r="E26" s="5"/>
      <c r="F26" s="5"/>
      <c r="G26" s="5"/>
    </row>
    <row r="27" spans="1:7" x14ac:dyDescent="0.25">
      <c r="A27" s="79" t="s">
        <v>250</v>
      </c>
      <c r="B27" s="73" t="s">
        <v>230</v>
      </c>
      <c r="C27" s="31" t="str">
        <f>CONCATENATE(A27,"_PD")</f>
        <v>PI140_PD</v>
      </c>
    </row>
    <row r="28" spans="1:7" x14ac:dyDescent="0.25">
      <c r="A28" s="79" t="s">
        <v>251</v>
      </c>
      <c r="B28" s="73" t="s">
        <v>231</v>
      </c>
      <c r="C28" s="31" t="str">
        <f>CONCATENATE(A28,"_PD")</f>
        <v>PI150_PD</v>
      </c>
    </row>
    <row r="29" spans="1:7" x14ac:dyDescent="0.25">
      <c r="A29" s="79" t="s">
        <v>252</v>
      </c>
      <c r="B29" s="73" t="s">
        <v>232</v>
      </c>
      <c r="C29" s="34" t="str">
        <f>CONCATENATE(A29,"_PD")</f>
        <v>PI160_PD</v>
      </c>
    </row>
    <row r="30" spans="1:7" x14ac:dyDescent="0.25">
      <c r="A30" s="79" t="str">
        <f>CONCATENATE($A$29,"NOTE")</f>
        <v>PI160NOTE</v>
      </c>
      <c r="B30" s="73" t="s">
        <v>293</v>
      </c>
      <c r="C30" s="12" t="str">
        <f>CONCATENATE($A$29,"NOTE","_E")</f>
        <v>PI160NOTE_E</v>
      </c>
    </row>
    <row r="31" spans="1:7" x14ac:dyDescent="0.25">
      <c r="A31" s="79" t="str">
        <f>CONCATENATE($A$29,"PDF")</f>
        <v>PI160PDF</v>
      </c>
      <c r="B31" s="73" t="s">
        <v>292</v>
      </c>
      <c r="C31" s="12" t="str">
        <f>CONCATENATE($A$29,"PDF","_S")</f>
        <v>PI160PDF_S</v>
      </c>
    </row>
    <row r="32" spans="1:7" ht="18" customHeight="1" x14ac:dyDescent="0.25">
      <c r="A32" s="80" t="s">
        <v>253</v>
      </c>
      <c r="B32" s="21" t="s">
        <v>233</v>
      </c>
      <c r="C32" s="35" t="str">
        <f>CONCATENATE(A32,"_T")</f>
        <v>PI170_T</v>
      </c>
    </row>
    <row r="33" spans="1:7" ht="18" customHeight="1" x14ac:dyDescent="0.25">
      <c r="A33" s="81" t="s">
        <v>254</v>
      </c>
      <c r="B33" s="67" t="s">
        <v>234</v>
      </c>
      <c r="C33" s="68" t="str">
        <f>CONCATENATE(A33,"_PD")</f>
        <v>PI180_PD</v>
      </c>
    </row>
    <row r="34" spans="1:7" x14ac:dyDescent="0.25">
      <c r="A34" s="79"/>
      <c r="B34" s="74"/>
      <c r="C34" s="18"/>
    </row>
    <row r="35" spans="1:7" ht="17.399999999999999" x14ac:dyDescent="0.25">
      <c r="A35" s="82"/>
      <c r="B35" s="30" t="s">
        <v>0</v>
      </c>
      <c r="C35" s="30"/>
      <c r="D35" s="30"/>
      <c r="E35" s="30"/>
      <c r="F35" s="30"/>
      <c r="G35" s="30"/>
    </row>
    <row r="36" spans="1:7" ht="17.399999999999999" x14ac:dyDescent="0.25">
      <c r="A36" s="82"/>
      <c r="B36" s="30"/>
      <c r="C36" s="30"/>
      <c r="D36" s="30"/>
      <c r="E36" s="30"/>
      <c r="F36" s="30"/>
      <c r="G36" s="30"/>
    </row>
    <row r="37" spans="1:7" s="71" customFormat="1" ht="33" customHeight="1" x14ac:dyDescent="0.3">
      <c r="A37" s="79" t="s">
        <v>257</v>
      </c>
      <c r="B37" s="11" t="s">
        <v>133</v>
      </c>
      <c r="C37" s="89" t="s">
        <v>283</v>
      </c>
      <c r="D37" s="90"/>
      <c r="E37" s="90"/>
      <c r="F37" s="10"/>
      <c r="G37" s="7"/>
    </row>
  </sheetData>
  <printOptions horizontalCentered="1" headings="1"/>
  <pageMargins left="0.7" right="0.7" top="0.75" bottom="0.75" header="0.3" footer="0.3"/>
  <pageSetup scale="40" fitToHeight="100" orientation="landscape" r:id="rId1"/>
  <headerFooter>
    <oddHeader xml:space="preserve">&amp;CMORTGAGE CALL REPORT
Financial Condition Report (FC)
Page &amp;P of &amp;N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3"/>
  <sheetViews>
    <sheetView zoomScale="130" zoomScaleNormal="130" workbookViewId="0">
      <selection activeCell="H1" sqref="H1:M1048576"/>
    </sheetView>
  </sheetViews>
  <sheetFormatPr defaultRowHeight="14.4" x14ac:dyDescent="0.3"/>
  <cols>
    <col min="1" max="1" width="13.77734375" customWidth="1"/>
    <col min="2" max="2" width="20.6640625" customWidth="1"/>
    <col min="3" max="3" width="19" customWidth="1"/>
    <col min="4" max="4" width="18.6640625" customWidth="1"/>
    <col min="5" max="5" width="14" customWidth="1"/>
  </cols>
  <sheetData>
    <row r="1" spans="1:7" s="1" customFormat="1" ht="15" x14ac:dyDescent="0.25"/>
    <row r="2" spans="1:7" s="6" customFormat="1" ht="15.6" x14ac:dyDescent="0.25">
      <c r="A2" s="19"/>
      <c r="B2" s="19" t="s">
        <v>295</v>
      </c>
      <c r="C2" s="19"/>
      <c r="D2" s="19"/>
      <c r="E2" s="19"/>
      <c r="F2" s="19"/>
      <c r="G2" s="19"/>
    </row>
    <row r="3" spans="1:7" s="69" customFormat="1" ht="21" x14ac:dyDescent="0.25">
      <c r="A3" s="78"/>
      <c r="B3" s="29" t="s">
        <v>298</v>
      </c>
      <c r="C3" s="29"/>
      <c r="D3" s="29"/>
      <c r="E3" s="29"/>
      <c r="F3" s="29"/>
      <c r="G3" s="29"/>
    </row>
    <row r="4" spans="1:7" s="96" customFormat="1" ht="15.6" x14ac:dyDescent="0.25">
      <c r="A4" s="27"/>
      <c r="B4" s="27"/>
      <c r="C4" s="94" t="s">
        <v>296</v>
      </c>
      <c r="D4" s="95" t="s">
        <v>1</v>
      </c>
      <c r="E4" s="95" t="s">
        <v>294</v>
      </c>
      <c r="F4" s="1"/>
      <c r="G4" s="1"/>
    </row>
    <row r="5" spans="1:7" s="1" customFormat="1" ht="15" x14ac:dyDescent="0.25">
      <c r="A5" s="27" t="s">
        <v>302</v>
      </c>
      <c r="B5" s="27"/>
      <c r="C5" s="4" t="s">
        <v>304</v>
      </c>
      <c r="D5" s="12" t="str">
        <f>CONCATENATE(A5,"_1_PD")</f>
        <v>TDA_1_PD</v>
      </c>
      <c r="E5" s="12" t="str">
        <f>CONCATENATE(A5,"_2_C")</f>
        <v>TDA_2_C</v>
      </c>
    </row>
    <row r="6" spans="1:7" s="1" customFormat="1" ht="15" x14ac:dyDescent="0.25">
      <c r="A6" s="27" t="s">
        <v>302</v>
      </c>
      <c r="B6" s="27"/>
      <c r="C6" s="4" t="s">
        <v>304</v>
      </c>
      <c r="D6" s="12" t="str">
        <f t="shared" ref="D6:D7" si="0">CONCATENATE(A6,"_1_PD")</f>
        <v>TDA_1_PD</v>
      </c>
      <c r="E6" s="12" t="str">
        <f t="shared" ref="E6:E7" si="1">CONCATENATE(A6,"_2_C")</f>
        <v>TDA_2_C</v>
      </c>
    </row>
    <row r="7" spans="1:7" s="1" customFormat="1" ht="15" x14ac:dyDescent="0.25">
      <c r="A7" s="27" t="s">
        <v>302</v>
      </c>
      <c r="B7" s="27"/>
      <c r="C7" s="4" t="s">
        <v>304</v>
      </c>
      <c r="D7" s="2" t="str">
        <f t="shared" si="0"/>
        <v>TDA_1_PD</v>
      </c>
      <c r="E7" s="2" t="str">
        <f t="shared" si="1"/>
        <v>TDA_2_C</v>
      </c>
    </row>
    <row r="8" spans="1:7" s="1" customFormat="1" ht="62.4" x14ac:dyDescent="0.3">
      <c r="A8" s="25" t="s">
        <v>303</v>
      </c>
      <c r="B8" s="25"/>
      <c r="C8" s="21" t="s">
        <v>300</v>
      </c>
      <c r="D8" s="66" t="str">
        <f>CONCATENATE(A8,"_1_T")</f>
        <v>TDATOT_1_T</v>
      </c>
      <c r="E8" s="66" t="str">
        <f>CONCATENATE(A8,"_2_T")</f>
        <v>TDATOT_2_T</v>
      </c>
    </row>
    <row r="9" spans="1:7" s="1" customFormat="1" ht="15" x14ac:dyDescent="0.25"/>
    <row r="10" spans="1:7" s="1" customFormat="1" ht="17.399999999999999" x14ac:dyDescent="0.25">
      <c r="A10" s="16"/>
      <c r="B10" s="97" t="s">
        <v>0</v>
      </c>
      <c r="C10" s="97"/>
      <c r="D10" s="97"/>
      <c r="E10" s="97"/>
      <c r="F10" s="97"/>
      <c r="G10" s="97"/>
    </row>
    <row r="11" spans="1:7" s="1" customFormat="1" ht="18.75" customHeight="1" x14ac:dyDescent="0.3">
      <c r="A11" s="17"/>
      <c r="B11" s="13"/>
      <c r="C11" s="13"/>
      <c r="D11" s="13"/>
      <c r="E11" s="14"/>
      <c r="F11" s="98"/>
      <c r="G11" s="98"/>
    </row>
    <row r="12" spans="1:7" s="6" customFormat="1" ht="33" customHeight="1" x14ac:dyDescent="0.3">
      <c r="A12" s="27" t="s">
        <v>305</v>
      </c>
      <c r="B12" s="11" t="s">
        <v>133</v>
      </c>
      <c r="C12" s="89" t="s">
        <v>306</v>
      </c>
      <c r="D12" s="90"/>
      <c r="E12" s="90"/>
      <c r="F12" s="10"/>
      <c r="G12" s="7"/>
    </row>
    <row r="13" spans="1:7" s="61" customFormat="1" ht="15.6" x14ac:dyDescent="0.3">
      <c r="A13" s="58"/>
      <c r="B13" s="59"/>
      <c r="C13" s="60"/>
    </row>
  </sheetData>
  <mergeCells count="1">
    <mergeCell ref="F11:G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"/>
  <sheetViews>
    <sheetView tabSelected="1" zoomScale="90" zoomScaleNormal="90" workbookViewId="0">
      <selection activeCell="H1" sqref="H1:M1048576"/>
    </sheetView>
  </sheetViews>
  <sheetFormatPr defaultRowHeight="14.4" x14ac:dyDescent="0.3"/>
  <cols>
    <col min="1" max="1" width="22.109375" customWidth="1"/>
    <col min="2" max="2" width="94.33203125" bestFit="1" customWidth="1"/>
    <col min="3" max="3" width="19" customWidth="1"/>
    <col min="4" max="4" width="18.6640625" customWidth="1"/>
  </cols>
  <sheetData>
    <row r="1" spans="1:7" s="1" customFormat="1" ht="15" x14ac:dyDescent="0.25"/>
    <row r="2" spans="1:7" s="6" customFormat="1" ht="15.6" x14ac:dyDescent="0.25">
      <c r="A2" s="19"/>
      <c r="B2" s="28" t="s">
        <v>297</v>
      </c>
      <c r="C2" s="28"/>
      <c r="D2" s="28"/>
      <c r="E2" s="28"/>
      <c r="F2" s="28"/>
      <c r="G2" s="28"/>
    </row>
    <row r="3" spans="1:7" s="69" customFormat="1" ht="21" x14ac:dyDescent="0.25">
      <c r="A3" s="78"/>
      <c r="B3" s="29" t="s">
        <v>299</v>
      </c>
      <c r="C3" s="29"/>
      <c r="D3" s="29"/>
      <c r="E3" s="29"/>
      <c r="F3" s="29"/>
      <c r="G3" s="29"/>
    </row>
    <row r="4" spans="1:7" s="96" customFormat="1" ht="15.6" x14ac:dyDescent="0.25">
      <c r="A4" s="27"/>
      <c r="B4" s="27"/>
      <c r="C4" s="94" t="s">
        <v>296</v>
      </c>
      <c r="D4" s="95" t="s">
        <v>1</v>
      </c>
      <c r="E4" s="95" t="s">
        <v>294</v>
      </c>
      <c r="F4" s="1"/>
      <c r="G4" s="1"/>
    </row>
    <row r="5" spans="1:7" s="1" customFormat="1" ht="30" x14ac:dyDescent="0.25">
      <c r="A5" s="27" t="s">
        <v>307</v>
      </c>
      <c r="B5" s="27"/>
      <c r="C5" s="4" t="s">
        <v>311</v>
      </c>
      <c r="D5" s="12" t="str">
        <f>CONCATENATE(A5,"_1_PD")</f>
        <v>TDB_1_PD</v>
      </c>
      <c r="E5" s="12" t="str">
        <f>CONCATENATE(A5,"_2_C")</f>
        <v>TDB_2_C</v>
      </c>
    </row>
    <row r="6" spans="1:7" s="1" customFormat="1" ht="30" x14ac:dyDescent="0.25">
      <c r="A6" s="27" t="s">
        <v>307</v>
      </c>
      <c r="B6" s="27"/>
      <c r="C6" s="4" t="s">
        <v>311</v>
      </c>
      <c r="D6" s="12" t="str">
        <f t="shared" ref="D6:D7" si="0">CONCATENATE(A6,"_1_PD")</f>
        <v>TDB_1_PD</v>
      </c>
      <c r="E6" s="12" t="str">
        <f t="shared" ref="E6:E7" si="1">CONCATENATE(A6,"_2_C")</f>
        <v>TDB_2_C</v>
      </c>
    </row>
    <row r="7" spans="1:7" s="1" customFormat="1" ht="30" x14ac:dyDescent="0.25">
      <c r="A7" s="27" t="s">
        <v>307</v>
      </c>
      <c r="B7" s="27"/>
      <c r="C7" s="4" t="s">
        <v>311</v>
      </c>
      <c r="D7" s="2" t="str">
        <f t="shared" si="0"/>
        <v>TDB_1_PD</v>
      </c>
      <c r="E7" s="2" t="str">
        <f t="shared" si="1"/>
        <v>TDB_2_C</v>
      </c>
    </row>
    <row r="8" spans="1:7" s="1" customFormat="1" ht="78" x14ac:dyDescent="0.3">
      <c r="A8" s="25" t="s">
        <v>308</v>
      </c>
      <c r="B8" s="25"/>
      <c r="C8" s="21" t="s">
        <v>301</v>
      </c>
      <c r="D8" s="66" t="str">
        <f>CONCATENATE(A8,"_1_T")</f>
        <v>TDBTOT_1_T</v>
      </c>
      <c r="E8" s="66" t="str">
        <f>CONCATENATE(A8,"_2_T")</f>
        <v>TDBTOT_2_T</v>
      </c>
    </row>
    <row r="9" spans="1:7" s="1" customFormat="1" ht="15" x14ac:dyDescent="0.25"/>
    <row r="10" spans="1:7" s="1" customFormat="1" ht="17.399999999999999" x14ac:dyDescent="0.25">
      <c r="A10" s="16"/>
      <c r="B10" s="30" t="s">
        <v>0</v>
      </c>
      <c r="C10" s="30"/>
      <c r="D10" s="30"/>
      <c r="E10" s="30"/>
      <c r="F10" s="30"/>
      <c r="G10" s="30"/>
    </row>
    <row r="11" spans="1:7" s="1" customFormat="1" ht="18.75" customHeight="1" x14ac:dyDescent="0.3">
      <c r="A11" s="17"/>
      <c r="B11" s="13"/>
      <c r="C11" s="13"/>
      <c r="D11" s="13"/>
      <c r="E11" s="14"/>
      <c r="F11" s="98"/>
      <c r="G11" s="98"/>
    </row>
    <row r="12" spans="1:7" s="6" customFormat="1" ht="33" customHeight="1" x14ac:dyDescent="0.3">
      <c r="A12" s="27" t="s">
        <v>309</v>
      </c>
      <c r="B12" s="11" t="s">
        <v>133</v>
      </c>
      <c r="C12" s="89" t="s">
        <v>310</v>
      </c>
      <c r="D12" s="90"/>
      <c r="E12" s="90"/>
      <c r="F12" s="10"/>
      <c r="G12" s="7"/>
    </row>
    <row r="13" spans="1:7" s="61" customFormat="1" ht="15.6" x14ac:dyDescent="0.3">
      <c r="A13" s="58"/>
      <c r="B13" s="59"/>
      <c r="C13" s="60"/>
    </row>
  </sheetData>
  <mergeCells count="1">
    <mergeCell ref="F11:G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65751FAFBCE249BF21F6F44B5D3E71" ma:contentTypeVersion="1" ma:contentTypeDescription="Create a new document." ma:contentTypeScope="" ma:versionID="e7eaa77847e003f67b67b82d41e75f57">
  <xsd:schema xmlns:xsd="http://www.w3.org/2001/XMLSchema" xmlns:xs="http://www.w3.org/2001/XMLSchema" xmlns:p="http://schemas.microsoft.com/office/2006/metadata/properties" xmlns:ns2="044214af-1120-4e04-b1ee-592d9d5e7936" xmlns:ns3="b75f241b-6fce-4886-b7b3-0cb969e98916" targetNamespace="http://schemas.microsoft.com/office/2006/metadata/properties" ma:root="true" ma:fieldsID="f8f3191886beb69223fbae04025075d3" ns2:_="" ns3:_="">
    <xsd:import namespace="044214af-1120-4e04-b1ee-592d9d5e7936"/>
    <xsd:import namespace="b75f241b-6fce-4886-b7b3-0cb969e9891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epor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214af-1120-4e04-b1ee-592d9d5e79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f241b-6fce-4886-b7b3-0cb969e98916" elementFormDefault="qualified">
    <xsd:import namespace="http://schemas.microsoft.com/office/2006/documentManagement/types"/>
    <xsd:import namespace="http://schemas.microsoft.com/office/infopath/2007/PartnerControls"/>
    <xsd:element name="ReportType" ma:index="11" nillable="true" ma:displayName="ReportType" ma:internalName="ReportType">
      <xsd:simpleType>
        <xsd:restriction base="dms:Choice">
          <xsd:enumeration value="MCR"/>
          <xsd:enumeration value="UAAR"/>
          <xsd:enumeration value="MSBC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_dlc_DocId xmlns="044214af-1120-4e04-b1ee-592d9d5e7936">US3Z3JCZ7ZZM-720121568-41</_dlc_DocId>
    <_dlc_DocIdUrl xmlns="044214af-1120-4e04-b1ee-592d9d5e7936">
      <Url>https://publish.nationwidelicensingsystem.org/knowledge/Products/nmls/stateresourcecenter/_layouts/15/DocIdRedir.aspx?ID=US3Z3JCZ7ZZM-720121568-41</Url>
      <Description>US3Z3JCZ7ZZM-720121568-41</Description>
    </_dlc_DocIdUrl>
    <ReportType xmlns="b75f241b-6fce-4886-b7b3-0cb969e98916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F34B63-74EB-4CD6-858E-20635DF9D0D6}"/>
</file>

<file path=customXml/itemProps2.xml><?xml version="1.0" encoding="utf-8"?>
<ds:datastoreItem xmlns:ds="http://schemas.openxmlformats.org/officeDocument/2006/customXml" ds:itemID="{F840FF11-028A-44E8-86D0-5D689F0958E2}"/>
</file>

<file path=customXml/itemProps3.xml><?xml version="1.0" encoding="utf-8"?>
<ds:datastoreItem xmlns:ds="http://schemas.openxmlformats.org/officeDocument/2006/customXml" ds:itemID="{1E6B1C4A-A7C0-4895-BED5-FBA3BF154231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4b23004-7212-4b31-862b-e64425e2be44"/>
  </ds:schemaRefs>
</ds:datastoreItem>
</file>

<file path=customXml/itemProps4.xml><?xml version="1.0" encoding="utf-8"?>
<ds:datastoreItem xmlns:ds="http://schemas.openxmlformats.org/officeDocument/2006/customXml" ds:itemID="{C1B2D7D6-CB01-4761-ACEE-6FBD7803A2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FC</vt:lpstr>
      <vt:lpstr>TA</vt:lpstr>
      <vt:lpstr>ST</vt:lpstr>
      <vt:lpstr>PI</vt:lpstr>
      <vt:lpstr>TD-A</vt:lpstr>
      <vt:lpstr>TD-B</vt:lpstr>
      <vt:lpstr>FC!Print_Area</vt:lpstr>
      <vt:lpstr>PI!Print_Area</vt:lpstr>
      <vt:lpstr>ST!Print_Area</vt:lpstr>
      <vt:lpstr>TA!Print_Area</vt:lpstr>
      <vt:lpstr>FC!Print_Titles</vt:lpstr>
      <vt:lpstr>PI!Print_Titles</vt:lpstr>
      <vt:lpstr>ST!Print_Titles</vt:lpstr>
      <vt:lpstr>TA!Print_Titles</vt:lpstr>
    </vt:vector>
  </TitlesOfParts>
  <Company>FINRA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N/A - SPEC copied into External Interface folder - No action needed</dc:title>
  <dc:creator>bodenhol</dc:creator>
  <cp:lastModifiedBy>Sardelli, Bob</cp:lastModifiedBy>
  <cp:lastPrinted>2014-10-03T19:50:59Z</cp:lastPrinted>
  <dcterms:created xsi:type="dcterms:W3CDTF">2010-12-31T19:22:29Z</dcterms:created>
  <dcterms:modified xsi:type="dcterms:W3CDTF">2023-02-08T21:56:02Z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0x0101008D65751FAFBCE249BF21F6F44B5D3E71</vt:lpwstr>
  </property>
  <property fmtid="{D5CDD505-2E9C-101B-9397-08002B2CF9AE}" pid="3" name="_dlc_DocIdItemGuid">
    <vt:lpwstr>8f1dec87-60dc-4e73-ab0a-4e3a2492be6a</vt:lpwstr>
  </property>
</Properties>
</file>