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xml" ContentType="application/vnd.openxmlformats-officedocument.drawingml.chart+xml"/>
  <Override PartName="/xl/drawings/drawing3.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ables/table4.xml" ContentType="application/vnd.openxmlformats-officedocument.spreadsheetml.table+xml"/>
  <Override PartName="/xl/tables/table1.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5320" yWindow="120" windowWidth="25440" windowHeight="15990"/>
  </bookViews>
  <sheets>
    <sheet name="Title" sheetId="2" r:id="rId1"/>
    <sheet name="Mortgage Entities in NMLS" sheetId="3" r:id="rId2"/>
    <sheet name="Counts by State Agency" sheetId="13" r:id="rId3"/>
    <sheet name="Company License Activity" sheetId="17" r:id="rId4"/>
    <sheet name="Individual License Activity" sheetId="18" r:id="rId5"/>
    <sheet name="MCR Originations" sheetId="27" r:id="rId6"/>
    <sheet name="MCR MLOs" sheetId="26" r:id="rId7"/>
    <sheet name="Federal Registrations" sheetId="25" r:id="rId8"/>
  </sheets>
  <externalReferences>
    <externalReference r:id="rId9"/>
  </externalReferences>
  <definedNames>
    <definedName name="Pivot" localSheetId="6">#REF!</definedName>
    <definedName name="Pivot" localSheetId="5">#REF!</definedName>
    <definedName name="Pivo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27" l="1"/>
  <c r="A25" i="27"/>
  <c r="B24" i="27"/>
  <c r="A24" i="27"/>
  <c r="B23" i="27"/>
  <c r="A23" i="27"/>
  <c r="B22" i="27"/>
  <c r="A22" i="27"/>
  <c r="B21" i="27"/>
  <c r="A21" i="27"/>
  <c r="B20" i="27"/>
  <c r="A20" i="27"/>
  <c r="B19" i="27"/>
  <c r="A19" i="27"/>
  <c r="B18" i="27"/>
  <c r="A18" i="27"/>
  <c r="B17" i="27"/>
  <c r="A17" i="27"/>
  <c r="B16" i="27"/>
  <c r="A16" i="27"/>
  <c r="B15" i="27"/>
  <c r="A15" i="27"/>
  <c r="B14" i="27"/>
  <c r="A14" i="27"/>
  <c r="B13" i="27"/>
  <c r="A13" i="27"/>
  <c r="B12" i="27"/>
  <c r="A12" i="27"/>
  <c r="B11" i="27"/>
  <c r="A11" i="27"/>
  <c r="B10" i="27"/>
  <c r="A10" i="27"/>
  <c r="B9" i="27"/>
  <c r="A9" i="27"/>
  <c r="B8" i="27"/>
  <c r="A8" i="27"/>
  <c r="B7" i="27"/>
  <c r="A7" i="27"/>
  <c r="B6" i="27"/>
  <c r="A6" i="27"/>
  <c r="B5" i="27"/>
  <c r="A5" i="27"/>
  <c r="B4" i="27"/>
  <c r="A4" i="27"/>
  <c r="A5" i="26"/>
  <c r="B5" i="26"/>
  <c r="A6" i="26"/>
  <c r="B6" i="26"/>
  <c r="A7" i="26"/>
  <c r="B7" i="26"/>
  <c r="A8" i="26"/>
  <c r="B8" i="26"/>
  <c r="A9" i="26"/>
  <c r="B9" i="26"/>
  <c r="A10" i="26"/>
  <c r="B10" i="26"/>
  <c r="A11" i="26"/>
  <c r="B11" i="26"/>
  <c r="A12" i="26"/>
  <c r="B12" i="26"/>
  <c r="A13" i="26"/>
  <c r="B13" i="26"/>
  <c r="A14" i="26"/>
  <c r="B14" i="26"/>
  <c r="A15" i="26"/>
  <c r="B15" i="26"/>
  <c r="A16" i="26"/>
  <c r="B16" i="26"/>
  <c r="A17" i="26"/>
  <c r="B17" i="26"/>
  <c r="A18" i="26"/>
  <c r="B18" i="26"/>
  <c r="A19" i="26"/>
  <c r="B19" i="26"/>
  <c r="A20" i="26"/>
  <c r="B20" i="26"/>
  <c r="A21" i="26"/>
  <c r="B21" i="26"/>
  <c r="A22" i="26"/>
  <c r="B22" i="26"/>
  <c r="A23" i="26"/>
  <c r="B23" i="26"/>
  <c r="A24" i="26"/>
  <c r="B24" i="26"/>
  <c r="A25" i="26"/>
  <c r="B25" i="26"/>
  <c r="A26" i="26"/>
  <c r="B26" i="26"/>
  <c r="A1" i="25" l="1"/>
  <c r="A1" i="18"/>
  <c r="A1" i="17"/>
  <c r="A1" i="13"/>
</calcChain>
</file>

<file path=xl/sharedStrings.xml><?xml version="1.0" encoding="utf-8"?>
<sst xmlns="http://schemas.openxmlformats.org/spreadsheetml/2006/main" count="1156" uniqueCount="196">
  <si>
    <t>NMLS Mortgage Industry Report</t>
  </si>
  <si>
    <t>Conference of State Bank Supervisors</t>
  </si>
  <si>
    <r>
      <t>1129 20</t>
    </r>
    <r>
      <rPr>
        <vertAlign val="superscript"/>
        <sz val="11"/>
        <color theme="1"/>
        <rFont val="Calibri"/>
        <family val="2"/>
        <scheme val="minor"/>
      </rPr>
      <t>th</t>
    </r>
    <r>
      <rPr>
        <sz val="11"/>
        <color theme="1"/>
        <rFont val="Calibri"/>
        <family val="2"/>
        <scheme val="minor"/>
      </rPr>
      <t xml:space="preserve"> Street, NW, 9</t>
    </r>
    <r>
      <rPr>
        <vertAlign val="superscript"/>
        <sz val="11"/>
        <color theme="1"/>
        <rFont val="Calibri"/>
        <family val="2"/>
        <scheme val="minor"/>
      </rPr>
      <t>th</t>
    </r>
    <r>
      <rPr>
        <sz val="11"/>
        <color theme="1"/>
        <rFont val="Calibri"/>
        <family val="2"/>
        <scheme val="minor"/>
      </rPr>
      <t xml:space="preserve"> Floor</t>
    </r>
  </si>
  <si>
    <t>Washington, D.C.  20036-4307</t>
  </si>
  <si>
    <t>2021Q2 Update</t>
  </si>
  <si>
    <t>Produced August 26, 2021</t>
  </si>
  <si>
    <t>1. Mortgage Entities in NMLS</t>
  </si>
  <si>
    <t>State-Licensed Entities</t>
  </si>
  <si>
    <t>Type</t>
  </si>
  <si>
    <t>Unique Entities</t>
  </si>
  <si>
    <t>Over the Year Growth</t>
  </si>
  <si>
    <t>Note</t>
  </si>
  <si>
    <t>Counts for company and branch include companies holding an approved state license or a state registration through NMLS. License counts include separate licenses required for other trade names in certain states and multiple licenses for different authorities (e.g., lender and broker) in certain states.</t>
  </si>
  <si>
    <t>Federally Registered Entities</t>
  </si>
  <si>
    <t>Dual Entities</t>
  </si>
  <si>
    <t>-</t>
  </si>
  <si>
    <t>Licenses</t>
  </si>
  <si>
    <t>Annual Growth-E</t>
  </si>
  <si>
    <t>PICU</t>
  </si>
  <si>
    <t>Company</t>
  </si>
  <si>
    <t>Branch</t>
  </si>
  <si>
    <t>Individual</t>
  </si>
  <si>
    <t>OTS</t>
  </si>
  <si>
    <t>OCC-FB</t>
  </si>
  <si>
    <t>FRB-FB</t>
  </si>
  <si>
    <t>⁶</t>
  </si>
  <si>
    <t>⁸</t>
  </si>
  <si>
    <t>⁵</t>
  </si>
  <si>
    <t>⁴</t>
  </si>
  <si>
    <t>COMPANY</t>
  </si>
  <si>
    <t>BRANCH</t>
  </si>
  <si>
    <t>INDIVIDUAL</t>
  </si>
  <si>
    <t>State Agency</t>
  </si>
  <si>
    <t>Companies</t>
  </si>
  <si>
    <t>Branches</t>
  </si>
  <si>
    <t>Individuals</t>
  </si>
  <si>
    <t>Average Individuals Per Company</t>
  </si>
  <si>
    <t>Alabama</t>
  </si>
  <si>
    <t>Alaska</t>
  </si>
  <si>
    <t>Arizona</t>
  </si>
  <si>
    <t>Number of MLOs This Year</t>
  </si>
  <si>
    <t>Arkansas</t>
  </si>
  <si>
    <t>California DRE</t>
  </si>
  <si>
    <t>California DFPI</t>
  </si>
  <si>
    <t>Colorado</t>
  </si>
  <si>
    <t>=TEXT(IFERROR(VLOOKUP(A11,'MLOs per Company'!A:D,4,FALSE),"-"),"#,##0.0")&amp;$K$1</t>
  </si>
  <si>
    <t>Connecticut</t>
  </si>
  <si>
    <t>Delaware</t>
  </si>
  <si>
    <t>District of Columbia</t>
  </si>
  <si>
    <t>Florida</t>
  </si>
  <si>
    <t>Georgia</t>
  </si>
  <si>
    <t>Guam</t>
  </si>
  <si>
    <t>Hawaii</t>
  </si>
  <si>
    <t>Idaho</t>
  </si>
  <si>
    <t>Illinois</t>
  </si>
  <si>
    <t>Indiana DFI</t>
  </si>
  <si>
    <t>Indiana SOS</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</si>
  <si>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</si>
  <si>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</si>
  <si>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</si>
  <si>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</si>
  <si>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</si>
  <si>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</si>
  <si>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</si>
  <si>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</si>
  <si>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</si>
  <si>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</si>
  <si>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</si>
  <si>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</si>
  <si>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</si>
  <si>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</si>
  <si>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</si>
  <si>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</si>
  <si>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</si>
  <si>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</si>
  <si>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</si>
  <si>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</si>
  <si>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</si>
  <si>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 DCC</t>
  </si>
  <si>
    <t>Oregon</t>
  </si>
  <si>
    <t>Pennsylvania</t>
  </si>
  <si>
    <t>Puerto Rico</t>
  </si>
  <si>
    <t>Rhode Island</t>
  </si>
  <si>
    <t>South Carolina BFI</t>
  </si>
  <si>
    <t>South Carolina DCA</t>
  </si>
  <si>
    <t>South Dakota</t>
  </si>
  <si>
    <t>Tennessee</t>
  </si>
  <si>
    <t>Texas OCCC</t>
  </si>
  <si>
    <t>Texas SML</t>
  </si>
  <si>
    <t>Utah DFI</t>
  </si>
  <si>
    <t>Utah DRE</t>
  </si>
  <si>
    <t>Vermont</t>
  </si>
  <si>
    <t>Virgin Islands</t>
  </si>
  <si>
    <t>Virginia</t>
  </si>
  <si>
    <t>Washington</t>
  </si>
  <si>
    <t>West Virginia</t>
  </si>
  <si>
    <t>Wisconsin</t>
  </si>
  <si>
    <t>Wyoming</t>
  </si>
  <si>
    <t>Nationwide</t>
  </si>
  <si>
    <r>
      <t>Annual Percentage Change</t>
    </r>
    <r>
      <rPr>
        <b/>
        <vertAlign val="superscript"/>
        <sz val="11"/>
        <color rgb="FF000000"/>
        <rFont val="Calibri"/>
        <family val="2"/>
      </rPr>
      <t>2</t>
    </r>
  </si>
  <si>
    <r>
      <t>Located in the State</t>
    </r>
    <r>
      <rPr>
        <b/>
        <vertAlign val="superscript"/>
        <sz val="11"/>
        <color rgb="FF000000"/>
        <rFont val="Calibri"/>
        <family val="2"/>
      </rPr>
      <t>3</t>
    </r>
  </si>
  <si>
    <t>Notes</t>
  </si>
  <si>
    <t>1. This report counts the number of companies, branches, and MLOs in each state, regardless of the number of licenses these entities may hold in each state. Thus, if a company holds two licenses within a state (e.g., broker and lender), the company is only counted once. The same is true for the average MLOs per company. Nationwide figures, similarly, only count each company, branch or individual once.</t>
  </si>
  <si>
    <t>2. Percentage change indicates the overall increase or decrease in licensed entities that occurred over the previous 12 months.</t>
  </si>
  <si>
    <t>3. Located in the state means that the company's headquarters, as identified on their NMLS Company Form, is located in the state, or the MLO's work address, as identified on their NMLS Individual Form, is located in the state.</t>
  </si>
  <si>
    <t>4. Texas OCCC did not manage mortgage company licensing through NMLS in 2021Q2.</t>
  </si>
  <si>
    <t>5. The following agencies did not manage mortgage branch licensing through NMLS in 2021Q2: Colorado, Indiana DFI, Michigan, South Dakota, Texas OCCC, Utah DFI.</t>
  </si>
  <si>
    <t>6. The following agencies do not require sponsorship of MLOs by the employing company: Florida, Texas OCCC, Utah DFI.  The number of MLOs located in these states may be undercounted, and the calculation of average MLOs per company may not be as precise in these states as in the others.</t>
  </si>
  <si>
    <t>Number of MLOs Last Year</t>
  </si>
  <si>
    <t>FedMLOLocation StateCode</t>
  </si>
  <si>
    <t>New Applications</t>
  </si>
  <si>
    <t>Applications Processed</t>
  </si>
  <si>
    <t>License Expirations</t>
  </si>
  <si>
    <t>Approved</t>
  </si>
  <si>
    <t>Denied</t>
  </si>
  <si>
    <t>Withdrawn</t>
  </si>
  <si>
    <t>Revoked</t>
  </si>
  <si>
    <t>Surrendered</t>
  </si>
  <si>
    <t>Terminated</t>
  </si>
  <si>
    <t>2021Q2</t>
  </si>
  <si>
    <t>(2)</t>
  </si>
  <si>
    <t>National</t>
  </si>
  <si>
    <t>1. Texas OCCC did not manage mortgage company licensing through NMLS in 2021Q2.</t>
  </si>
  <si>
    <t>2. The Hawaii Division of Financial Institutions indicated they cannot release the number of license applications denied.</t>
  </si>
  <si>
    <t>Definitions</t>
  </si>
  <si>
    <r>
      <rPr>
        <b/>
        <sz val="10"/>
        <rFont val="Calibri"/>
        <family val="2"/>
      </rPr>
      <t xml:space="preserve">Approved: </t>
    </r>
    <r>
      <rPr>
        <sz val="10"/>
        <rFont val="Calibri"/>
        <family val="2"/>
      </rPr>
      <t xml:space="preserve">Status assigned when regulator has reviewed the license/registration application and decided to issue a license to the applicant through NMLS. </t>
    </r>
  </si>
  <si>
    <r>
      <rPr>
        <b/>
        <sz val="10"/>
        <rFont val="Calibri"/>
        <family val="2"/>
      </rPr>
      <t xml:space="preserve">Denied: </t>
    </r>
    <r>
      <rPr>
        <sz val="10"/>
        <rFont val="Calibri"/>
        <family val="2"/>
      </rPr>
      <t xml:space="preserve">Status assigned when a regulator has reviewed the license/registration application and determined that sufficient grounds exist to deny the request. This status may also be used by regulators who deny a renewal request for license. </t>
    </r>
  </si>
  <si>
    <r>
      <rPr>
        <b/>
        <sz val="10"/>
        <rFont val="Calibri"/>
        <family val="2"/>
      </rPr>
      <t>Withdrawn:</t>
    </r>
    <r>
      <rPr>
        <sz val="10"/>
        <rFont val="Calibri"/>
        <family val="2"/>
      </rPr>
      <t xml:space="preserve"> Status assigned when an applicant has been approved to voluntarily withdraw their application or has not responded to regulator requests for additional information within a timely manner.</t>
    </r>
  </si>
  <si>
    <r>
      <rPr>
        <b/>
        <sz val="10"/>
        <rFont val="Calibri"/>
        <family val="2"/>
      </rPr>
      <t xml:space="preserve">Revoked: </t>
    </r>
    <r>
      <rPr>
        <sz val="10"/>
        <rFont val="Calibri"/>
        <family val="2"/>
      </rPr>
      <t>Status assigned when a regulator has taken action to revoke the license/registration. Pursuant to federal SAFE Act legislation, placement of a MLO license into this status will render the MLO unable to obtain or maintain a license to conduct mortgage business in any jurisdiction.</t>
    </r>
  </si>
  <si>
    <r>
      <rPr>
        <b/>
        <sz val="10"/>
        <rFont val="Calibri"/>
        <family val="2"/>
      </rPr>
      <t xml:space="preserve">Surrendered: </t>
    </r>
    <r>
      <rPr>
        <sz val="10"/>
        <rFont val="Calibri"/>
        <family val="2"/>
      </rPr>
      <t xml:space="preserve">Status assigned when a regulator approved a surrender/cancellation request submitted by the licensee/registrant. </t>
    </r>
  </si>
  <si>
    <r>
      <rPr>
        <b/>
        <sz val="10"/>
        <rFont val="Calibri"/>
        <family val="2"/>
      </rPr>
      <t xml:space="preserve">Terminated: </t>
    </r>
    <r>
      <rPr>
        <sz val="10"/>
        <rFont val="Calibri"/>
        <family val="2"/>
      </rPr>
      <t xml:space="preserve">Status assigned when a regulator expires a license/registration. </t>
    </r>
  </si>
  <si>
    <t>(1)</t>
  </si>
  <si>
    <t>1. The Hawaii Division of Financial Institutions indicated they cannot release the number of license applications denied.</t>
  </si>
  <si>
    <r>
      <rPr>
        <b/>
        <sz val="10"/>
        <rFont val="Calibri"/>
        <family val="2"/>
      </rPr>
      <t xml:space="preserve">Denied: </t>
    </r>
    <r>
      <rPr>
        <sz val="10"/>
        <rFont val="Calibri"/>
        <family val="2"/>
      </rPr>
      <t xml:space="preserve">Status assigned when a regulator has reviewed the license/registration application and determined sufficient grounds exist to deny the request. This status may also be used by regulators who deny a renewal request for license. </t>
    </r>
  </si>
  <si>
    <r>
      <rPr>
        <b/>
        <sz val="10"/>
        <rFont val="Calibri"/>
        <family val="2"/>
      </rPr>
      <t>Withdrawn:</t>
    </r>
    <r>
      <rPr>
        <sz val="10"/>
        <rFont val="Calibri"/>
        <family val="2"/>
      </rPr>
      <t xml:space="preserve"> Status assigned when an applicant has been approved to voluntarily withdraw their application or has not responded to regulator requests for additional information within a timely manner. </t>
    </r>
  </si>
  <si>
    <r>
      <rPr>
        <b/>
        <sz val="10"/>
        <rFont val="Calibri"/>
        <family val="2"/>
      </rPr>
      <t xml:space="preserve">Revoked: </t>
    </r>
    <r>
      <rPr>
        <sz val="10"/>
        <rFont val="Calibri"/>
        <family val="2"/>
      </rPr>
      <t xml:space="preserve">Status assigned when a regulator has taken action to revoke the license/registration. Pursuant to federal SAFE Act legislation, placement of a MLO license into this status will render the MLO unable to obtain or maintain a license to conduct mortgage business in any jurisdiction. </t>
    </r>
  </si>
  <si>
    <t>Filing Quarter</t>
  </si>
  <si>
    <t>Active MLOs</t>
  </si>
  <si>
    <t>Year</t>
  </si>
  <si>
    <t>Home Purchase</t>
  </si>
  <si>
    <t>Refinancing</t>
  </si>
  <si>
    <t>Home Improvement</t>
  </si>
  <si>
    <t>2020Q1</t>
  </si>
  <si>
    <t>5. Mortgage Call Report: Loan Originations</t>
  </si>
  <si>
    <t>6. Mortgage Call Report: Loan Originators</t>
  </si>
  <si>
    <t>Unless otherwise noted, all figures cover 2021Q2 activity, or statuses as of June 30, 2021.</t>
  </si>
  <si>
    <t>Quarter</t>
  </si>
  <si>
    <t>FedMLOLocation FederalRegulatorCode</t>
  </si>
  <si>
    <t>Annual Percentage Change</t>
  </si>
  <si>
    <t>State</t>
  </si>
  <si>
    <t>Total</t>
  </si>
  <si>
    <t>FDIC</t>
  </si>
  <si>
    <t>FRB</t>
  </si>
  <si>
    <t>NCUA</t>
  </si>
  <si>
    <t>OCC</t>
  </si>
  <si>
    <t>FCA</t>
  </si>
  <si>
    <t>California</t>
  </si>
  <si>
    <t>Indiana</t>
  </si>
  <si>
    <t>Oklahoma</t>
  </si>
  <si>
    <t>South Carolina</t>
  </si>
  <si>
    <t>Texas</t>
  </si>
  <si>
    <t>Utah</t>
  </si>
  <si>
    <t xml:space="preserve">The number of MLOs in each state is determined by the work address provided in each MLO's record. </t>
  </si>
  <si>
    <r>
      <rPr>
        <b/>
        <sz val="10"/>
        <rFont val="Calibri"/>
        <family val="2"/>
      </rPr>
      <t>FDIC</t>
    </r>
    <r>
      <rPr>
        <sz val="10"/>
        <rFont val="Calibri"/>
        <family val="2"/>
      </rPr>
      <t xml:space="preserve"> - Federal Deposit Insurance Corporation</t>
    </r>
  </si>
  <si>
    <r>
      <rPr>
        <b/>
        <sz val="10"/>
        <rFont val="Calibri"/>
        <family val="2"/>
      </rPr>
      <t>FRB</t>
    </r>
    <r>
      <rPr>
        <sz val="10"/>
        <rFont val="Calibri"/>
        <family val="2"/>
      </rPr>
      <t xml:space="preserve"> - Board of Governors of the Federal Reserve Board</t>
    </r>
  </si>
  <si>
    <r>
      <rPr>
        <b/>
        <sz val="10"/>
        <rFont val="Calibri"/>
        <family val="2"/>
      </rPr>
      <t>NCUA</t>
    </r>
    <r>
      <rPr>
        <sz val="10"/>
        <rFont val="Calibri"/>
        <family val="2"/>
      </rPr>
      <t xml:space="preserve"> - National Credit Union Administration</t>
    </r>
  </si>
  <si>
    <r>
      <rPr>
        <b/>
        <sz val="10"/>
        <rFont val="Calibri"/>
        <family val="2"/>
      </rPr>
      <t>OCC</t>
    </r>
    <r>
      <rPr>
        <sz val="10"/>
        <rFont val="Calibri"/>
        <family val="2"/>
      </rPr>
      <t xml:space="preserve"> - Office of the Comptroller of the Currency</t>
    </r>
  </si>
  <si>
    <r>
      <rPr>
        <b/>
        <sz val="10"/>
        <rFont val="Calibri"/>
        <family val="2"/>
      </rPr>
      <t>FCA</t>
    </r>
    <r>
      <rPr>
        <sz val="10"/>
        <rFont val="Calibri"/>
        <family val="2"/>
      </rPr>
      <t xml:space="preserve"> - Farm Credit Administration</t>
    </r>
  </si>
  <si>
    <t>Active MLOs (originated at least 1 loan in the quarter)</t>
  </si>
  <si>
    <t>2016Q1</t>
  </si>
  <si>
    <t>2016Q2</t>
  </si>
  <si>
    <t>2016Q3</t>
  </si>
  <si>
    <t>2016Q4</t>
  </si>
  <si>
    <t>2017Q1</t>
  </si>
  <si>
    <t>2017Q2</t>
  </si>
  <si>
    <t>2017Q3</t>
  </si>
  <si>
    <t>2017Q4</t>
  </si>
  <si>
    <t>2018Q1</t>
  </si>
  <si>
    <t>2018Q2</t>
  </si>
  <si>
    <t>2018Q3</t>
  </si>
  <si>
    <t>2018Q4</t>
  </si>
  <si>
    <t>2019Q1</t>
  </si>
  <si>
    <t>2019Q2</t>
  </si>
  <si>
    <t>2019Q3</t>
  </si>
  <si>
    <t>2019Q4</t>
  </si>
  <si>
    <t>-⁵</t>
  </si>
  <si>
    <t>-⁶</t>
  </si>
  <si>
    <t>-⁴</t>
  </si>
  <si>
    <t>-²</t>
  </si>
  <si>
    <t>-¹</t>
  </si>
  <si>
    <t>2021Q1</t>
  </si>
  <si>
    <t>2020Q2</t>
  </si>
  <si>
    <t>2020Q3</t>
  </si>
  <si>
    <t>2020Q4</t>
  </si>
  <si>
    <t>44378</t>
  </si>
  <si>
    <t>A small percentage of companies and MLOs hold both an approved state license and an active federal registration.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</si>
</sst>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
    <numFmt numFmtId="165" formatCode="_(* #,##0_);_(* \(#,##0\);_(* &quot;-&quot;??_);_(@_)"/>
    <numFmt numFmtId="166" formatCode="_(* #,##0.0_);_(* \(#,##0.0\);_(* &quot;-&quot;??_);_(@_)"/>
    <numFmt numFmtId="167" formatCode="0.0%"/>
    <numFmt numFmtId="168" formatCode="&quot;$&quot;#,##0;\(&quot;$&quot;#,##0\)"/>
    <numFmt numFmtId="169" formatCode="&quot;$&quot;#,##0"/>
    <numFmt numFmtId="170" formatCode="_(&quot;$&quot;* #,##0_);_(&quot;$&quot;* \(#,##0\);_(&quot;$&quot;* &quot;-&quot;??_);_(@_)"/>
  </numFmts>
  <fonts count="49" x14ac:knownFonts="1">
    <font>
      <sz val="11"/>
      <color theme="1"/>
      <name val="Calibri"/>
      <family val="2"/>
      <scheme val="minor"/>
    </font>
    <font>
      <sz val="10"/>
      <color theme="1"/>
      <name val="Arial"/>
      <family val="2"/>
    </font>
    <font>
      <b/>
      <sz val="11"/>
      <color theme="1"/>
      <name val="Calibri"/>
      <family val="2"/>
      <scheme val="minor"/>
    </font>
    <font>
      <b/>
      <sz val="24"/>
      <color theme="1"/>
      <name val="Arial"/>
      <family val="2"/>
    </font>
    <font>
      <sz val="24"/>
      <color theme="1"/>
      <name val="Calibri"/>
      <family val="2"/>
      <scheme val="minor"/>
    </font>
    <font>
      <vertAlign val="superscript"/>
      <sz val="11"/>
      <color theme="1"/>
      <name val="Calibri"/>
      <family val="2"/>
      <scheme val="minor"/>
    </font>
    <font>
      <b/>
      <sz val="14"/>
      <color rgb="FF1F497D"/>
      <name val="Cambria"/>
      <family val="1"/>
    </font>
    <font>
      <b/>
      <i/>
      <sz val="11"/>
      <color theme="1"/>
      <name val="Cambria"/>
      <family val="1"/>
    </font>
    <font>
      <b/>
      <sz val="11"/>
      <color rgb="FFFFFFFF"/>
      <name val="Calibri"/>
      <family val="2"/>
      <scheme val="minor"/>
    </font>
    <font>
      <b/>
      <sz val="11"/>
      <color rgb="FF333333"/>
      <name val="Calibri"/>
      <family val="2"/>
      <scheme val="minor"/>
    </font>
    <font>
      <sz val="11"/>
      <color rgb="FF333333"/>
      <name val="Calibri"/>
      <family val="2"/>
      <scheme val="minor"/>
    </font>
    <font>
      <sz val="10"/>
      <color theme="1"/>
      <name val="Calibri"/>
      <family val="2"/>
      <scheme val="minor"/>
    </font>
    <font>
      <b/>
      <i/>
      <sz val="11"/>
      <color theme="1"/>
      <name val="Calibri"/>
      <family val="2"/>
      <scheme val="minor"/>
    </font>
    <font>
      <b/>
      <u/>
      <sz val="11"/>
      <color rgb="FF000000"/>
      <name val="Calibri"/>
      <family val="2"/>
      <scheme val="minor"/>
    </font>
    <font>
      <b/>
      <sz val="11"/>
      <color theme="0"/>
      <name val="Calibri"/>
      <family val="2"/>
      <scheme val="minor"/>
    </font>
    <font>
      <sz val="11"/>
      <name val="Calibri"/>
      <family val="2"/>
      <scheme val="minor"/>
    </font>
    <font>
      <sz val="8"/>
      <color indexed="63"/>
      <name val="Tahoma"/>
      <family val="2"/>
    </font>
    <font>
      <sz val="10"/>
      <name val="Arial"/>
      <family val="2"/>
    </font>
    <font>
      <sz val="10"/>
      <name val="MS Sans Serif"/>
      <family val="2"/>
    </font>
    <font>
      <sz val="10"/>
      <name val="Calibri"/>
      <family val="2"/>
      <scheme val="minor"/>
    </font>
    <font>
      <sz val="10"/>
      <name val="Calibri"/>
      <family val="2"/>
    </font>
    <font>
      <sz val="14"/>
      <name val="Calibri"/>
      <family val="2"/>
      <scheme val="minor"/>
    </font>
    <font>
      <sz val="11"/>
      <color rgb="FF000000"/>
      <name val="Calibri"/>
      <family val="2"/>
      <scheme val="minor"/>
    </font>
    <font>
      <vertAlign val="superscript"/>
      <sz val="10"/>
      <name val="Calibri"/>
      <family val="2"/>
    </font>
    <font>
      <sz val="10"/>
      <color rgb="FF000000"/>
      <name val="Calibri"/>
      <family val="2"/>
      <scheme val="minor"/>
    </font>
    <font>
      <sz val="14"/>
      <name val="Calibri"/>
      <family val="2"/>
    </font>
    <font>
      <b/>
      <sz val="14"/>
      <color rgb="FFFFFFFF"/>
      <name val="Calibri"/>
      <family val="2"/>
    </font>
    <font>
      <b/>
      <sz val="11"/>
      <color rgb="FF000000"/>
      <name val="Calibri"/>
      <family val="2"/>
    </font>
    <font>
      <b/>
      <vertAlign val="superscript"/>
      <sz val="11"/>
      <color rgb="FF000000"/>
      <name val="Calibri"/>
      <family val="2"/>
    </font>
    <font>
      <sz val="11"/>
      <color rgb="FF000000"/>
      <name val="Calibri"/>
      <family val="2"/>
    </font>
    <font>
      <b/>
      <sz val="14"/>
      <color rgb="FF000000"/>
      <name val="Calibri"/>
      <family val="2"/>
    </font>
    <font>
      <b/>
      <sz val="14"/>
      <color rgb="FF365E92"/>
      <name val="Cambria"/>
      <family val="1"/>
    </font>
    <font>
      <b/>
      <u/>
      <sz val="10"/>
      <name val="Calibri"/>
      <family val="2"/>
      <scheme val="minor"/>
    </font>
    <font>
      <b/>
      <i/>
      <sz val="11"/>
      <name val="Cambria"/>
      <family val="1"/>
    </font>
    <font>
      <sz val="10"/>
      <color indexed="63"/>
      <name val="Calibri"/>
      <family val="2"/>
      <scheme val="minor"/>
    </font>
    <font>
      <sz val="11"/>
      <name val="Calibri"/>
      <family val="2"/>
    </font>
    <font>
      <b/>
      <sz val="11"/>
      <color rgb="FF333333"/>
      <name val="Calibri"/>
      <family val="2"/>
    </font>
    <font>
      <sz val="11"/>
      <color rgb="FF333333"/>
      <name val="Calibri"/>
      <family val="2"/>
    </font>
    <font>
      <sz val="8"/>
      <color rgb="FF333333"/>
      <name val="Tahoma"/>
      <family val="2"/>
    </font>
    <font>
      <sz val="9"/>
      <color rgb="FF333333"/>
      <name val="Calibri"/>
      <family val="2"/>
    </font>
    <font>
      <b/>
      <sz val="11"/>
      <name val="Calibri"/>
      <family val="2"/>
    </font>
    <font>
      <b/>
      <u/>
      <sz val="10"/>
      <name val="Calibri"/>
      <family val="2"/>
    </font>
    <font>
      <sz val="10"/>
      <color rgb="FF000000"/>
      <name val="Calibri"/>
      <family val="2"/>
    </font>
    <font>
      <b/>
      <sz val="10"/>
      <name val="Calibri"/>
      <family val="2"/>
    </font>
    <font>
      <b/>
      <sz val="14"/>
      <color rgb="FF366092"/>
      <name val="Cambria"/>
      <family val="1"/>
    </font>
    <font>
      <sz val="8"/>
      <color theme="0"/>
      <name val="Tahoma"/>
      <family val="2"/>
    </font>
    <font>
      <b/>
      <sz val="8"/>
      <color theme="0"/>
      <name val="Tahoma"/>
      <family val="2"/>
    </font>
    <font>
      <sz val="10"/>
      <color theme="0"/>
      <name val="Arial"/>
      <family val="2"/>
    </font>
    <font>
      <b/>
      <i/>
      <sz val="11"/>
      <color indexed="8"/>
      <name val="Cambria"/>
      <family val="1"/>
    </font>
  </fonts>
  <fills count="7">
    <fill>
      <patternFill patternType="none"/>
    </fill>
    <fill>
      <patternFill patternType="gray125"/>
    </fill>
    <fill>
      <patternFill patternType="solid">
        <fgColor rgb="FF4F81BD"/>
        <bgColor indexed="64"/>
      </patternFill>
    </fill>
    <fill>
      <patternFill patternType="solid">
        <fgColor rgb="FFFFFFFF"/>
        <bgColor indexed="64"/>
      </patternFill>
    </fill>
    <fill>
      <patternFill patternType="solid">
        <fgColor rgb="FF1F497D"/>
        <bgColor indexed="64"/>
      </patternFill>
    </fill>
    <fill>
      <patternFill patternType="solid">
        <fgColor rgb="FF8DB4E2"/>
        <bgColor indexed="64"/>
      </patternFill>
    </fill>
    <fill>
      <patternFill patternType="solid">
        <fgColor theme="0"/>
        <bgColor indexed="64"/>
      </patternFill>
    </fill>
  </fills>
  <borders count="40">
    <border>
      <left/>
      <right/>
      <top/>
      <bottom/>
      <diagonal/>
    </border>
    <border>
      <left/>
      <right/>
      <top style="medium">
        <color rgb="FF4F81BD"/>
      </top>
      <bottom/>
      <diagonal/>
    </border>
    <border>
      <left style="medium">
        <color rgb="FF4F81BD"/>
      </left>
      <right/>
      <top/>
      <bottom/>
      <diagonal/>
    </border>
    <border>
      <left/>
      <right/>
      <top/>
      <bottom style="medium">
        <color rgb="FF4F81BD"/>
      </bottom>
      <diagonal/>
    </border>
    <border>
      <left style="medium">
        <color theme="3"/>
      </left>
      <right style="medium">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medium">
        <color rgb="FF1F497D"/>
      </left>
      <right style="medium">
        <color rgb="FF1F497D"/>
      </right>
      <top style="medium">
        <color rgb="FF1F497D"/>
      </top>
      <bottom style="thin">
        <color rgb="FF1F497D"/>
      </bottom>
      <diagonal/>
    </border>
    <border>
      <left style="medium">
        <color rgb="FF1F497D"/>
      </left>
      <right/>
      <top style="medium">
        <color rgb="FF1F497D"/>
      </top>
      <bottom style="thin">
        <color rgb="FF1F497D"/>
      </bottom>
      <diagonal/>
    </border>
    <border>
      <left style="medium">
        <color rgb="FF1F497D"/>
      </left>
      <right style="thin">
        <color rgb="FF1F497D"/>
      </right>
      <top style="thin">
        <color rgb="FF1F497D"/>
      </top>
      <bottom style="thin">
        <color rgb="FF1F497D"/>
      </bottom>
      <diagonal/>
    </border>
    <border>
      <left style="thin">
        <color rgb="FF1F497D"/>
      </left>
      <right style="thin">
        <color rgb="FF1F497D"/>
      </right>
      <top style="thin">
        <color rgb="FF1F497D"/>
      </top>
      <bottom style="thin">
        <color rgb="FF1F497D"/>
      </bottom>
      <diagonal/>
    </border>
    <border>
      <left style="thin">
        <color rgb="FF1F497D"/>
      </left>
      <right style="medium">
        <color rgb="FF1F497D"/>
      </right>
      <top style="thin">
        <color rgb="FF1F497D"/>
      </top>
      <bottom style="thin">
        <color rgb="FF1F497D"/>
      </bottom>
      <diagonal/>
    </border>
    <border>
      <left style="medium">
        <color rgb="FF1F497D"/>
      </left>
      <right style="medium">
        <color rgb="FF1F497D"/>
      </right>
      <top style="thin">
        <color rgb="FF1F497D"/>
      </top>
      <bottom style="thin">
        <color rgb="FF1F497D"/>
      </bottom>
      <diagonal/>
    </border>
    <border>
      <left/>
      <right style="medium">
        <color rgb="FF1F497D"/>
      </right>
      <top style="thin">
        <color rgb="FF1F497D"/>
      </top>
      <bottom style="thin">
        <color rgb="FF1F497D"/>
      </bottom>
      <diagonal/>
    </border>
    <border>
      <left style="medium">
        <color rgb="FF1F497D"/>
      </left>
      <right/>
      <top style="thin">
        <color rgb="FF1F497D"/>
      </top>
      <bottom style="thin">
        <color rgb="FF1F497D"/>
      </bottom>
      <diagonal/>
    </border>
    <border>
      <left style="medium">
        <color rgb="FF1F497D"/>
      </left>
      <right/>
      <top style="thin">
        <color rgb="FF1F497D"/>
      </top>
      <bottom style="medium">
        <color rgb="FF1F497D"/>
      </bottom>
      <diagonal/>
    </border>
    <border>
      <left style="medium">
        <color rgb="FF1F497D"/>
      </left>
      <right style="thin">
        <color rgb="FF1F497D"/>
      </right>
      <top style="thin">
        <color rgb="FF1F497D"/>
      </top>
      <bottom style="medium">
        <color rgb="FF1F497D"/>
      </bottom>
      <diagonal/>
    </border>
    <border>
      <left style="thin">
        <color rgb="FF1F497D"/>
      </left>
      <right style="thin">
        <color rgb="FF1F497D"/>
      </right>
      <top style="thin">
        <color rgb="FF1F497D"/>
      </top>
      <bottom style="medium">
        <color rgb="FF1F497D"/>
      </bottom>
      <diagonal/>
    </border>
    <border>
      <left style="medium">
        <color rgb="FF1F497D"/>
      </left>
      <right style="medium">
        <color rgb="FF1F497D"/>
      </right>
      <top style="thin">
        <color rgb="FF1F497D"/>
      </top>
      <bottom style="medium">
        <color rgb="FF1F497D"/>
      </bottom>
      <diagonal/>
    </border>
    <border>
      <left style="thin">
        <color rgb="FF1F497D"/>
      </left>
      <right style="medium">
        <color rgb="FF1F497D"/>
      </right>
      <top style="thin">
        <color rgb="FF1F497D"/>
      </top>
      <bottom style="medium">
        <color rgb="FF1F497D"/>
      </bottom>
      <diagonal/>
    </border>
    <border>
      <left/>
      <right/>
      <top/>
      <bottom style="thin">
        <color auto="1"/>
      </bottom>
      <diagonal/>
    </border>
    <border>
      <left style="medium">
        <color rgb="FF1F497D"/>
      </left>
      <right style="medium">
        <color rgb="FF1F497D"/>
      </right>
      <top style="medium">
        <color rgb="FF1F497D"/>
      </top>
      <bottom style="medium">
        <color rgb="FF1F497D"/>
      </bottom>
      <diagonal/>
    </border>
    <border>
      <left style="medium">
        <color rgb="FF1F497D"/>
      </left>
      <right style="medium">
        <color rgb="FF1F497D"/>
      </right>
      <top/>
      <bottom style="medium">
        <color rgb="FF1F497D"/>
      </bottom>
      <diagonal/>
    </border>
    <border>
      <left style="medium">
        <color rgb="FF1F497D"/>
      </left>
      <right/>
      <top/>
      <bottom style="thin">
        <color rgb="FF1F497D"/>
      </bottom>
      <diagonal/>
    </border>
    <border>
      <left style="medium">
        <color rgb="FF1F497D"/>
      </left>
      <right style="medium">
        <color rgb="FF1F497D"/>
      </right>
      <top/>
      <bottom style="thin">
        <color rgb="FF1F497D"/>
      </bottom>
      <diagonal/>
    </border>
    <border>
      <left/>
      <right style="thin">
        <color rgb="FF1F497D"/>
      </right>
      <top style="thin">
        <color rgb="FF1F497D"/>
      </top>
      <bottom style="thin">
        <color rgb="FF1F497D"/>
      </bottom>
      <diagonal/>
    </border>
    <border>
      <left style="medium">
        <color rgb="FF1F497D"/>
      </left>
      <right/>
      <top style="thin">
        <color rgb="FF1F497D"/>
      </top>
      <bottom/>
      <diagonal/>
    </border>
    <border>
      <left/>
      <right/>
      <top style="medium">
        <color rgb="FF1F497D"/>
      </top>
      <bottom/>
      <diagonal/>
    </border>
    <border>
      <left style="thin">
        <color theme="3"/>
      </left>
      <right style="thin">
        <color theme="3"/>
      </right>
      <top style="thin">
        <color theme="3"/>
      </top>
      <bottom style="thin">
        <color theme="3"/>
      </bottom>
      <diagonal/>
    </border>
    <border>
      <left style="thin">
        <color indexed="42"/>
      </left>
      <right style="thin">
        <color indexed="42"/>
      </right>
      <top/>
      <bottom/>
      <diagonal/>
    </border>
    <border>
      <left style="medium">
        <color rgb="FF1F497D"/>
      </left>
      <right style="thin">
        <color rgb="FF1F497D"/>
      </right>
      <top style="medium">
        <color rgb="FF1F497D"/>
      </top>
      <bottom style="thin">
        <color rgb="FF1F497D"/>
      </bottom>
      <diagonal/>
    </border>
    <border>
      <left style="thin">
        <color rgb="FF1F497D"/>
      </left>
      <right style="thin">
        <color rgb="FF1F497D"/>
      </right>
      <top style="medium">
        <color rgb="FF1F497D"/>
      </top>
      <bottom style="thin">
        <color rgb="FF1F497D"/>
      </bottom>
      <diagonal/>
    </border>
    <border>
      <left style="thin">
        <color rgb="FF1F497D"/>
      </left>
      <right style="medium">
        <color rgb="FF1F497D"/>
      </right>
      <top style="medium">
        <color rgb="FF1F497D"/>
      </top>
      <bottom style="thin">
        <color rgb="FF1F497D"/>
      </bottom>
      <diagonal/>
    </border>
    <border>
      <left style="medium">
        <color rgb="FF1F497D"/>
      </left>
      <right style="medium">
        <color rgb="FF1F497D"/>
      </right>
      <top style="medium">
        <color rgb="FF1F497D"/>
      </top>
      <bottom/>
      <diagonal/>
    </border>
    <border>
      <left style="medium">
        <color rgb="FF1F497D"/>
      </left>
      <right/>
      <top style="medium">
        <color rgb="FF1F497D"/>
      </top>
      <bottom/>
      <diagonal/>
    </border>
    <border>
      <left style="medium">
        <color rgb="FF1F497D"/>
      </left>
      <right/>
      <top/>
      <bottom style="medium">
        <color rgb="FF1F497D"/>
      </bottom>
      <diagonal/>
    </border>
    <border>
      <left/>
      <right/>
      <top/>
      <bottom style="medium">
        <color rgb="FF1F497D"/>
      </bottom>
      <diagonal/>
    </border>
    <border>
      <left/>
      <right style="medium">
        <color rgb="FF1F497D"/>
      </right>
      <top style="medium">
        <color rgb="FF1F497D"/>
      </top>
      <bottom/>
      <diagonal/>
    </border>
    <border>
      <left/>
      <right style="medium">
        <color rgb="FF1F497D"/>
      </right>
      <top/>
      <bottom style="medium">
        <color rgb="FF1F497D"/>
      </bottom>
      <diagonal/>
    </border>
    <border>
      <left/>
      <right/>
      <top style="medium">
        <color rgb="FF4F81BD"/>
      </top>
      <bottom style="medium">
        <color rgb="FF4F81BD"/>
      </bottom>
      <diagonal/>
    </border>
    <border>
      <left/>
      <right style="medium">
        <color rgb="FF4F81BD"/>
      </right>
      <top/>
      <bottom style="medium">
        <color rgb="FF4F81BD"/>
      </bottom>
      <diagonal/>
    </border>
  </borders>
  <cellStyleXfs count="13">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0"/>
    <xf numFmtId="43" fontId="18" fillId="0" borderId="0" applyFont="0" applyFill="0" applyBorder="0" applyAlignment="0" applyProtection="0"/>
    <xf numFmtId="0" fontId="18" fillId="0" borderId="0"/>
    <xf numFmtId="9" fontId="18" fillId="0" borderId="0" applyFont="0" applyFill="0" applyBorder="0" applyAlignment="0" applyProtection="0"/>
    <xf numFmtId="0" fontId="17" fillId="0" borderId="0"/>
    <xf numFmtId="0" fontId="17" fillId="0" borderId="0"/>
    <xf numFmtId="9" fontId="17" fillId="0" borderId="0" applyFont="0" applyFill="0" applyBorder="0" applyAlignment="0" applyProtection="0"/>
  </cellStyleXfs>
  <cellXfs count="158">
    <xf numFmtId="0" fontId="0" fillId="0" borderId="0" xfId="0"/>
    <xf numFmtId="0" fontId="3" fillId="0" borderId="0" xfId="0" applyFont="1" applyAlignment="1">
      <alignment horizontal="left" vertical="center"/>
    </xf>
    <xf numFmtId="0" fontId="4" fillId="0" borderId="0" xfId="0" applyFont="1" applyAlignment="1">
      <alignment horizontal="left"/>
    </xf>
    <xf numFmtId="0" fontId="0" fillId="0" borderId="0" xfId="0" applyAlignment="1">
      <alignment horizontal="left"/>
    </xf>
    <xf numFmtId="0" fontId="0" fillId="0" borderId="0" xfId="0" applyAlignment="1">
      <alignment vertical="center"/>
    </xf>
    <xf numFmtId="0" fontId="2" fillId="0" borderId="0" xfId="0" applyFont="1"/>
    <xf numFmtId="0" fontId="6" fillId="0" borderId="0" xfId="0" applyFont="1" applyAlignment="1">
      <alignment vertical="center"/>
    </xf>
    <xf numFmtId="0" fontId="7" fillId="0" borderId="0" xfId="0" applyFont="1" applyAlignment="1">
      <alignment vertical="center"/>
    </xf>
    <xf numFmtId="0" fontId="0" fillId="0" borderId="0" xfId="0" applyFont="1"/>
    <xf numFmtId="0" fontId="0" fillId="0" borderId="0" xfId="0" applyFont="1" applyAlignment="1"/>
    <xf numFmtId="0" fontId="12" fillId="0" borderId="0" xfId="0" applyFont="1" applyAlignment="1">
      <alignment vertical="center"/>
    </xf>
    <xf numFmtId="0" fontId="13" fillId="0" borderId="0" xfId="0" applyFont="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2" borderId="0" xfId="0" applyFont="1" applyFill="1" applyBorder="1" applyAlignment="1">
      <alignment vertical="center"/>
    </xf>
    <xf numFmtId="0" fontId="8" fillId="2" borderId="0" xfId="0" applyFont="1" applyFill="1" applyBorder="1" applyAlignment="1">
      <alignment vertical="center" wrapText="1"/>
    </xf>
    <xf numFmtId="0" fontId="0" fillId="0" borderId="2" xfId="0" applyBorder="1"/>
    <xf numFmtId="0" fontId="15" fillId="0" borderId="0" xfId="0" applyFont="1"/>
    <xf numFmtId="0" fontId="14" fillId="2" borderId="0" xfId="0" applyFont="1" applyFill="1" applyBorder="1" applyAlignment="1">
      <alignment vertical="center" wrapText="1"/>
    </xf>
    <xf numFmtId="0" fontId="14" fillId="2" borderId="0" xfId="0" applyFont="1" applyFill="1" applyBorder="1" applyAlignment="1">
      <alignment horizontal="center" vertical="center" wrapText="1"/>
    </xf>
    <xf numFmtId="0" fontId="19" fillId="0" borderId="0" xfId="0" applyFont="1"/>
    <xf numFmtId="0" fontId="20" fillId="0" borderId="0" xfId="0" applyFont="1"/>
    <xf numFmtId="0" fontId="17" fillId="0" borderId="0" xfId="0" applyFont="1"/>
    <xf numFmtId="0" fontId="21" fillId="0" borderId="0" xfId="0" applyFont="1"/>
    <xf numFmtId="0" fontId="19" fillId="0" borderId="0" xfId="0" applyFont="1" applyAlignment="1">
      <alignment wrapText="1"/>
    </xf>
    <xf numFmtId="0" fontId="23" fillId="0" borderId="0" xfId="0" applyFont="1"/>
    <xf numFmtId="49" fontId="0" fillId="0" borderId="0" xfId="0" applyNumberFormat="1"/>
    <xf numFmtId="165" fontId="24" fillId="0" borderId="4" xfId="7" quotePrefix="1" applyNumberFormat="1" applyFont="1" applyFill="1" applyBorder="1" applyAlignment="1" applyProtection="1">
      <alignment horizontal="right" vertical="center" wrapText="1" indent="1"/>
    </xf>
    <xf numFmtId="166" fontId="22" fillId="0" borderId="5" xfId="7" applyNumberFormat="1" applyFont="1" applyFill="1" applyBorder="1" applyAlignment="1" applyProtection="1">
      <alignment horizontal="right" vertical="center" wrapText="1" indent="1"/>
    </xf>
    <xf numFmtId="166" fontId="0" fillId="0" borderId="0" xfId="7" applyNumberFormat="1" applyFont="1"/>
    <xf numFmtId="166" fontId="18" fillId="0" borderId="0" xfId="7" quotePrefix="1" applyNumberFormat="1" applyFont="1"/>
    <xf numFmtId="0" fontId="25" fillId="0" borderId="0" xfId="0" applyFont="1" applyFill="1" applyBorder="1"/>
    <xf numFmtId="0" fontId="26" fillId="4" borderId="6" xfId="0" applyFont="1" applyFill="1" applyBorder="1" applyAlignment="1" applyProtection="1">
      <alignment horizontal="center" vertical="center" wrapText="1"/>
    </xf>
    <xf numFmtId="0" fontId="27" fillId="5" borderId="7" xfId="0" applyFont="1" applyFill="1" applyBorder="1" applyAlignment="1" applyProtection="1">
      <alignment horizontal="center" vertical="center" wrapText="1"/>
    </xf>
    <xf numFmtId="0" fontId="27" fillId="5" borderId="8" xfId="0" applyFont="1" applyFill="1" applyBorder="1" applyAlignment="1" applyProtection="1">
      <alignment horizontal="center" vertical="center" wrapText="1"/>
    </xf>
    <xf numFmtId="0" fontId="27" fillId="5" borderId="9" xfId="0" applyFont="1" applyFill="1" applyBorder="1" applyAlignment="1" applyProtection="1">
      <alignment horizontal="center" vertical="center" wrapText="1"/>
    </xf>
    <xf numFmtId="0" fontId="27" fillId="5" borderId="10" xfId="0" applyFont="1" applyFill="1" applyBorder="1" applyAlignment="1" applyProtection="1">
      <alignment horizontal="center" vertical="center" wrapText="1"/>
    </xf>
    <xf numFmtId="0" fontId="27" fillId="5" borderId="11" xfId="0" applyFont="1" applyFill="1" applyBorder="1" applyAlignment="1" applyProtection="1">
      <alignment horizontal="center" vertical="center" wrapText="1"/>
    </xf>
    <xf numFmtId="0" fontId="27" fillId="5" borderId="12" xfId="0" applyFont="1" applyFill="1" applyBorder="1" applyAlignment="1" applyProtection="1">
      <alignment horizontal="center" vertical="center" wrapText="1"/>
    </xf>
    <xf numFmtId="0" fontId="29" fillId="0" borderId="13" xfId="0" applyFont="1" applyFill="1" applyBorder="1" applyAlignment="1" applyProtection="1">
      <alignment vertical="center" wrapText="1"/>
    </xf>
    <xf numFmtId="165" fontId="29" fillId="0" borderId="8" xfId="7" applyNumberFormat="1" applyFont="1" applyFill="1" applyBorder="1" applyAlignment="1" applyProtection="1">
      <alignment horizontal="right" vertical="center" wrapText="1" indent="1"/>
    </xf>
    <xf numFmtId="167" fontId="29" fillId="0" borderId="9" xfId="9" applyNumberFormat="1" applyFont="1" applyFill="1" applyBorder="1" applyAlignment="1" applyProtection="1">
      <alignment horizontal="right" vertical="center" wrapText="1" indent="1"/>
    </xf>
    <xf numFmtId="165" fontId="29" fillId="0" borderId="10" xfId="7" applyNumberFormat="1" applyFont="1" applyFill="1" applyBorder="1" applyAlignment="1" applyProtection="1">
      <alignment horizontal="right" vertical="center" wrapText="1" indent="1"/>
    </xf>
    <xf numFmtId="165" fontId="29" fillId="0" borderId="11" xfId="7" applyNumberFormat="1" applyFont="1" applyFill="1" applyBorder="1" applyAlignment="1" applyProtection="1">
      <alignment horizontal="right" vertical="center" wrapText="1" indent="1"/>
    </xf>
    <xf numFmtId="165" fontId="29" fillId="0" borderId="9" xfId="7" applyNumberFormat="1" applyFont="1" applyFill="1" applyBorder="1" applyAlignment="1" applyProtection="1">
      <alignment horizontal="right" vertical="center" wrapText="1" indent="1"/>
    </xf>
    <xf numFmtId="166" fontId="29" fillId="0" borderId="10" xfId="7" applyNumberFormat="1" applyFont="1" applyFill="1" applyBorder="1" applyAlignment="1" applyProtection="1">
      <alignment horizontal="right" vertical="center" wrapText="1" indent="1"/>
    </xf>
    <xf numFmtId="0" fontId="30" fillId="5" borderId="14" xfId="0" applyFont="1" applyFill="1" applyBorder="1" applyAlignment="1" applyProtection="1">
      <alignment horizontal="left" vertical="center" wrapText="1"/>
    </xf>
    <xf numFmtId="165" fontId="27" fillId="5" borderId="15" xfId="7" applyNumberFormat="1" applyFont="1" applyFill="1" applyBorder="1" applyAlignment="1" applyProtection="1">
      <alignment horizontal="right" vertical="center" wrapText="1" indent="1"/>
    </xf>
    <xf numFmtId="167" fontId="27" fillId="5" borderId="16" xfId="9" applyNumberFormat="1" applyFont="1" applyFill="1" applyBorder="1" applyAlignment="1" applyProtection="1">
      <alignment horizontal="right" vertical="center" wrapText="1" indent="1"/>
    </xf>
    <xf numFmtId="167" fontId="27" fillId="5" borderId="16" xfId="9" quotePrefix="1" applyNumberFormat="1" applyFont="1" applyFill="1" applyBorder="1" applyAlignment="1" applyProtection="1">
      <alignment horizontal="right" vertical="center" wrapText="1" indent="1"/>
    </xf>
    <xf numFmtId="165" fontId="27" fillId="5" borderId="17" xfId="7" applyNumberFormat="1" applyFont="1" applyFill="1" applyBorder="1" applyAlignment="1" applyProtection="1">
      <alignment horizontal="right" vertical="center" wrapText="1" indent="1"/>
    </xf>
    <xf numFmtId="166" fontId="27" fillId="5" borderId="18" xfId="7" applyNumberFormat="1" applyFont="1" applyFill="1" applyBorder="1" applyAlignment="1" applyProtection="1">
      <alignment horizontal="right" vertical="center" wrapText="1" indent="1"/>
    </xf>
    <xf numFmtId="0" fontId="31" fillId="0" borderId="19" xfId="0" applyFont="1" applyBorder="1"/>
    <xf numFmtId="0" fontId="0" fillId="0" borderId="19" xfId="0" applyBorder="1"/>
    <xf numFmtId="0" fontId="20" fillId="0" borderId="0" xfId="0" applyFont="1" applyFill="1" applyBorder="1"/>
    <xf numFmtId="0" fontId="18" fillId="0" borderId="0" xfId="0" applyFont="1" applyFill="1" applyBorder="1"/>
    <xf numFmtId="0" fontId="20" fillId="0" borderId="0" xfId="0" applyFont="1" applyFill="1" applyBorder="1" applyAlignment="1">
      <alignment wrapText="1"/>
    </xf>
    <xf numFmtId="0" fontId="32" fillId="0" borderId="0" xfId="0" applyFont="1"/>
    <xf numFmtId="165" fontId="19" fillId="0" borderId="0" xfId="7" applyNumberFormat="1" applyFont="1"/>
    <xf numFmtId="166" fontId="19" fillId="0" borderId="0" xfId="7" applyNumberFormat="1" applyFont="1"/>
    <xf numFmtId="0" fontId="19" fillId="0" borderId="0" xfId="0" applyFont="1" applyFill="1" applyBorder="1" applyAlignment="1"/>
    <xf numFmtId="165" fontId="19" fillId="0" borderId="0" xfId="7" applyNumberFormat="1" applyFont="1" applyAlignment="1"/>
    <xf numFmtId="166" fontId="19" fillId="0" borderId="0" xfId="7" applyNumberFormat="1" applyFont="1" applyAlignment="1"/>
    <xf numFmtId="0" fontId="31" fillId="0" borderId="19" xfId="0" applyFont="1" applyBorder="1" applyAlignment="1">
      <alignment vertical="center"/>
    </xf>
    <xf numFmtId="0" fontId="33" fillId="0" borderId="0" xfId="0" applyFont="1" applyFill="1" applyBorder="1" applyAlignment="1">
      <alignment vertical="center"/>
    </xf>
    <xf numFmtId="0" fontId="35" fillId="0" borderId="0" xfId="0" applyFont="1" applyFill="1" applyBorder="1"/>
    <xf numFmtId="0" fontId="27" fillId="5" borderId="20" xfId="0" applyFont="1" applyFill="1" applyBorder="1" applyAlignment="1" applyProtection="1">
      <alignment vertical="center" wrapText="1"/>
    </xf>
    <xf numFmtId="49" fontId="36" fillId="5" borderId="21" xfId="0" applyNumberFormat="1" applyFont="1" applyFill="1" applyBorder="1" applyAlignment="1">
      <alignment horizontal="center"/>
    </xf>
    <xf numFmtId="49" fontId="36" fillId="5" borderId="20" xfId="0" applyNumberFormat="1" applyFont="1" applyFill="1" applyBorder="1" applyAlignment="1">
      <alignment horizontal="center"/>
    </xf>
    <xf numFmtId="164" fontId="37" fillId="3" borderId="22" xfId="0" applyNumberFormat="1" applyFont="1" applyFill="1" applyBorder="1"/>
    <xf numFmtId="165" fontId="37" fillId="3" borderId="23" xfId="0" applyNumberFormat="1" applyFont="1" applyFill="1" applyBorder="1"/>
    <xf numFmtId="164" fontId="38" fillId="3" borderId="0" xfId="0" applyNumberFormat="1" applyFont="1" applyFill="1" applyBorder="1"/>
    <xf numFmtId="164" fontId="37" fillId="3" borderId="13" xfId="0" applyNumberFormat="1" applyFont="1" applyFill="1" applyBorder="1"/>
    <xf numFmtId="165" fontId="39" fillId="3" borderId="24" xfId="0" quotePrefix="1" applyNumberFormat="1" applyFont="1" applyFill="1" applyBorder="1" applyAlignment="1">
      <alignment horizontal="right"/>
    </xf>
    <xf numFmtId="164" fontId="37" fillId="3" borderId="25" xfId="0" applyNumberFormat="1" applyFont="1" applyFill="1" applyBorder="1"/>
    <xf numFmtId="165" fontId="40" fillId="5" borderId="17" xfId="0" applyNumberFormat="1" applyFont="1" applyFill="1" applyBorder="1"/>
    <xf numFmtId="164" fontId="38" fillId="3" borderId="26" xfId="0" applyNumberFormat="1" applyFont="1" applyFill="1" applyBorder="1"/>
    <xf numFmtId="0" fontId="41" fillId="0" borderId="0" xfId="0" applyFont="1" applyFill="1" applyBorder="1"/>
    <xf numFmtId="0" fontId="42" fillId="0" borderId="0" xfId="0" applyFont="1" applyFill="1" applyBorder="1" applyAlignment="1" applyProtection="1">
      <alignment vertical="center"/>
    </xf>
    <xf numFmtId="0" fontId="42" fillId="0" borderId="0" xfId="0" applyFont="1" applyFill="1" applyBorder="1" applyAlignment="1" applyProtection="1">
      <alignment vertical="center" wrapText="1"/>
    </xf>
    <xf numFmtId="165" fontId="34" fillId="0" borderId="27" xfId="0" quotePrefix="1" applyNumberFormat="1" applyFont="1" applyFill="1" applyBorder="1" applyAlignment="1">
      <alignment horizontal="right"/>
    </xf>
    <xf numFmtId="0" fontId="44" fillId="0" borderId="19" xfId="0" applyFont="1" applyFill="1" applyBorder="1" applyAlignment="1">
      <alignment vertical="center"/>
    </xf>
    <xf numFmtId="0" fontId="35" fillId="0" borderId="19" xfId="0" applyFont="1" applyFill="1" applyBorder="1"/>
    <xf numFmtId="165" fontId="39" fillId="3" borderId="9" xfId="0" quotePrefix="1" applyNumberFormat="1" applyFont="1" applyFill="1" applyBorder="1" applyAlignment="1">
      <alignment horizontal="right"/>
    </xf>
    <xf numFmtId="165" fontId="37" fillId="3" borderId="23" xfId="0" applyNumberFormat="1" applyFont="1" applyFill="1" applyBorder="1" applyAlignment="1">
      <alignment horizontal="right"/>
    </xf>
    <xf numFmtId="0" fontId="17" fillId="0" borderId="0" xfId="10"/>
    <xf numFmtId="0" fontId="17" fillId="0" borderId="0" xfId="11"/>
    <xf numFmtId="0" fontId="17" fillId="0" borderId="0" xfId="10" applyFont="1"/>
    <xf numFmtId="167" fontId="0" fillId="0" borderId="0" xfId="12" applyNumberFormat="1" applyFont="1"/>
    <xf numFmtId="10" fontId="0" fillId="0" borderId="0" xfId="12" applyNumberFormat="1" applyFont="1"/>
    <xf numFmtId="0" fontId="17" fillId="0" borderId="0" xfId="10" applyFill="1" applyBorder="1"/>
    <xf numFmtId="0" fontId="17" fillId="0" borderId="0" xfId="10" applyFill="1"/>
    <xf numFmtId="49" fontId="16" fillId="0" borderId="0" xfId="10" applyNumberFormat="1" applyFont="1" applyFill="1"/>
    <xf numFmtId="169" fontId="16" fillId="0" borderId="0" xfId="10" applyNumberFormat="1" applyFont="1" applyFill="1"/>
    <xf numFmtId="168" fontId="16" fillId="0" borderId="0" xfId="10" applyNumberFormat="1" applyFont="1" applyFill="1"/>
    <xf numFmtId="0" fontId="6" fillId="0" borderId="0" xfId="0" applyNumberFormat="1" applyFont="1" applyFill="1" applyBorder="1" applyAlignment="1" applyProtection="1">
      <alignment vertical="center"/>
    </xf>
    <xf numFmtId="49" fontId="45" fillId="0" borderId="0" xfId="10" applyNumberFormat="1" applyFont="1" applyFill="1"/>
    <xf numFmtId="10" fontId="16" fillId="0" borderId="28" xfId="12" applyNumberFormat="1" applyFont="1" applyFill="1" applyBorder="1"/>
    <xf numFmtId="0" fontId="47" fillId="0" borderId="0" xfId="11" applyFont="1" applyBorder="1"/>
    <xf numFmtId="49" fontId="45" fillId="0" borderId="0" xfId="10" applyNumberFormat="1" applyFont="1" applyFill="1" applyBorder="1"/>
    <xf numFmtId="49" fontId="46" fillId="0" borderId="0" xfId="10" applyNumberFormat="1" applyFont="1" applyFill="1" applyBorder="1"/>
    <xf numFmtId="0" fontId="16" fillId="0" borderId="0" xfId="10" applyNumberFormat="1" applyFont="1" applyFill="1" applyBorder="1"/>
    <xf numFmtId="0" fontId="6" fillId="0" borderId="0" xfId="0" applyFont="1"/>
    <xf numFmtId="0" fontId="27" fillId="5" borderId="6" xfId="0" applyFont="1" applyFill="1" applyBorder="1" applyAlignment="1" applyProtection="1">
      <alignment horizontal="center" vertical="center" wrapText="1"/>
    </xf>
    <xf numFmtId="0" fontId="27" fillId="5" borderId="29" xfId="0" applyFont="1" applyFill="1" applyBorder="1" applyAlignment="1" applyProtection="1">
      <alignment horizontal="center" vertical="center" wrapText="1"/>
    </xf>
    <xf numFmtId="0" fontId="27" fillId="5" borderId="30" xfId="0" applyFont="1" applyFill="1" applyBorder="1" applyAlignment="1" applyProtection="1">
      <alignment horizontal="center" vertical="center" wrapText="1"/>
    </xf>
    <xf numFmtId="0" fontId="27" fillId="5" borderId="31" xfId="0" applyFont="1" applyFill="1" applyBorder="1" applyAlignment="1" applyProtection="1">
      <alignment horizontal="center" vertical="center" wrapText="1"/>
    </xf>
    <xf numFmtId="0" fontId="35" fillId="0" borderId="11" xfId="0" applyFont="1" applyFill="1" applyBorder="1" applyAlignment="1">
      <alignment vertical="center"/>
    </xf>
    <xf numFmtId="165" fontId="27" fillId="0" borderId="8" xfId="7" applyNumberFormat="1" applyFont="1" applyFill="1" applyBorder="1" applyAlignment="1">
      <alignment horizontal="right" vertical="center"/>
    </xf>
    <xf numFmtId="165" fontId="35" fillId="0" borderId="8" xfId="7" applyNumberFormat="1" applyFont="1" applyFill="1" applyBorder="1" applyAlignment="1">
      <alignment horizontal="right" vertical="center"/>
    </xf>
    <xf numFmtId="165" fontId="35" fillId="0" borderId="9" xfId="7" applyNumberFormat="1" applyFont="1" applyFill="1" applyBorder="1" applyAlignment="1">
      <alignment horizontal="right" vertical="center"/>
    </xf>
    <xf numFmtId="165" fontId="35" fillId="0" borderId="10" xfId="7" applyNumberFormat="1" applyFont="1" applyFill="1" applyBorder="1" applyAlignment="1">
      <alignment horizontal="right" vertical="center"/>
    </xf>
    <xf numFmtId="0" fontId="30" fillId="5" borderId="17" xfId="0" applyFont="1" applyFill="1" applyBorder="1" applyAlignment="1" applyProtection="1">
      <alignment horizontal="left" vertical="center" wrapText="1"/>
    </xf>
    <xf numFmtId="165" fontId="27" fillId="5" borderId="15" xfId="7" applyNumberFormat="1" applyFont="1" applyFill="1" applyBorder="1" applyAlignment="1" applyProtection="1">
      <alignment vertical="center" wrapText="1"/>
    </xf>
    <xf numFmtId="165" fontId="40" fillId="5" borderId="15" xfId="7" applyNumberFormat="1" applyFont="1" applyFill="1" applyBorder="1" applyAlignment="1">
      <alignment vertical="center"/>
    </xf>
    <xf numFmtId="165" fontId="40" fillId="5" borderId="16" xfId="7" applyNumberFormat="1" applyFont="1" applyFill="1" applyBorder="1" applyAlignment="1">
      <alignment vertical="center"/>
    </xf>
    <xf numFmtId="165" fontId="40" fillId="5" borderId="18" xfId="7" applyNumberFormat="1" applyFont="1" applyFill="1" applyBorder="1" applyAlignment="1">
      <alignment vertical="center"/>
    </xf>
    <xf numFmtId="165" fontId="35" fillId="0" borderId="0" xfId="7" applyNumberFormat="1" applyFont="1" applyFill="1" applyBorder="1"/>
    <xf numFmtId="165" fontId="27" fillId="0" borderId="0" xfId="7" applyNumberFormat="1" applyFont="1" applyFill="1" applyBorder="1"/>
    <xf numFmtId="165" fontId="20" fillId="0" borderId="0" xfId="7" applyNumberFormat="1" applyFont="1" applyFill="1" applyBorder="1"/>
    <xf numFmtId="0" fontId="48" fillId="0" borderId="0" xfId="0" applyNumberFormat="1" applyFont="1" applyFill="1" applyBorder="1" applyAlignment="1" applyProtection="1">
      <alignment vertical="center"/>
    </xf>
    <xf numFmtId="0" fontId="16" fillId="0" borderId="0" xfId="10" applyNumberFormat="1" applyFont="1" applyFill="1"/>
    <xf numFmtId="0" fontId="35" fillId="0" borderId="0" xfId="0" applyNumberFormat="1" applyFont="1" applyFill="1" applyBorder="1"/>
    <xf numFmtId="0" fontId="0" fillId="0" borderId="0" xfId="0" applyNumberFormat="1"/>
    <xf numFmtId="0" fontId="9" fillId="3" borderId="1" xfId="0" applyNumberFormat="1" applyFont="1" applyFill="1" applyBorder="1" applyAlignment="1" applyProtection="1">
      <alignment vertical="center" wrapText="1"/>
    </xf>
    <xf numFmtId="0" fontId="10" fillId="3" borderId="38" xfId="0" applyNumberFormat="1" applyFont="1" applyFill="1" applyBorder="1" applyAlignment="1" applyProtection="1">
      <alignment horizontal="right" vertical="center" wrapText="1"/>
    </xf>
    <xf numFmtId="10" fontId="10" fillId="3" borderId="38" xfId="0" applyNumberFormat="1" applyFont="1" applyFill="1" applyBorder="1" applyAlignment="1" applyProtection="1">
      <alignment horizontal="right" vertical="center" wrapText="1"/>
    </xf>
    <xf numFmtId="0" fontId="2" fillId="0" borderId="3" xfId="0" applyNumberFormat="1" applyFont="1" applyFill="1" applyBorder="1" applyAlignment="1" applyProtection="1">
      <alignment vertical="center" wrapText="1"/>
    </xf>
    <xf numFmtId="0" fontId="0" fillId="0" borderId="3" xfId="0" applyNumberFormat="1" applyFill="1" applyBorder="1" applyAlignment="1" applyProtection="1">
      <alignment vertical="center" wrapText="1"/>
    </xf>
    <xf numFmtId="0" fontId="0" fillId="0" borderId="3" xfId="0" applyNumberFormat="1" applyFill="1" applyBorder="1" applyAlignment="1" applyProtection="1">
      <alignment horizontal="center" vertical="center" wrapText="1"/>
    </xf>
    <xf numFmtId="3" fontId="10" fillId="3" borderId="38" xfId="0" applyNumberFormat="1" applyFont="1" applyFill="1" applyBorder="1" applyAlignment="1" applyProtection="1">
      <alignment horizontal="right" vertical="center" wrapText="1"/>
    </xf>
    <xf numFmtId="0" fontId="0" fillId="0" borderId="0" xfId="0" applyFill="1" applyAlignment="1" applyProtection="1"/>
    <xf numFmtId="9" fontId="0" fillId="0" borderId="39" xfId="1" applyFont="1" applyFill="1" applyBorder="1" applyAlignment="1" applyProtection="1">
      <alignment vertical="center" wrapText="1"/>
    </xf>
    <xf numFmtId="165" fontId="27" fillId="5" borderId="16" xfId="4" quotePrefix="1" applyNumberFormat="1" applyFont="1" applyFill="1" applyBorder="1" applyAlignment="1" applyProtection="1">
      <alignment horizontal="right" vertical="center" wrapText="1" indent="1"/>
    </xf>
    <xf numFmtId="9" fontId="0" fillId="0" borderId="3" xfId="1" applyFont="1" applyFill="1" applyBorder="1" applyAlignment="1" applyProtection="1">
      <alignment vertical="center" wrapText="1"/>
    </xf>
    <xf numFmtId="170" fontId="16" fillId="0" borderId="0" xfId="2" applyNumberFormat="1" applyFont="1" applyFill="1"/>
    <xf numFmtId="0" fontId="11" fillId="0" borderId="0" xfId="0" applyFont="1" applyAlignment="1">
      <alignment vertical="center" wrapText="1"/>
    </xf>
    <xf numFmtId="0" fontId="19" fillId="6" borderId="0" xfId="0" applyFont="1" applyFill="1" applyBorder="1" applyAlignment="1" applyProtection="1">
      <alignment horizontal="left" wrapText="1"/>
    </xf>
    <xf numFmtId="0" fontId="0" fillId="6" borderId="0" xfId="0" applyFill="1" applyAlignment="1">
      <alignment horizontal="left" wrapText="1"/>
    </xf>
    <xf numFmtId="0" fontId="24" fillId="6" borderId="0" xfId="0" applyFont="1" applyFill="1" applyBorder="1" applyAlignment="1" applyProtection="1">
      <alignment horizontal="left" wrapText="1"/>
    </xf>
    <xf numFmtId="0" fontId="26" fillId="4" borderId="29" xfId="0" applyFont="1" applyFill="1" applyBorder="1" applyAlignment="1" applyProtection="1">
      <alignment horizontal="center" vertical="center" wrapText="1"/>
    </xf>
    <xf numFmtId="0" fontId="26" fillId="4" borderId="30" xfId="0" applyFont="1" applyFill="1" applyBorder="1" applyAlignment="1" applyProtection="1">
      <alignment horizontal="center" vertical="center" wrapText="1"/>
    </xf>
    <xf numFmtId="0" fontId="26" fillId="4" borderId="31" xfId="0" applyFont="1" applyFill="1" applyBorder="1" applyAlignment="1" applyProtection="1">
      <alignment horizontal="center" vertical="center" wrapText="1"/>
    </xf>
    <xf numFmtId="0" fontId="19" fillId="0" borderId="0" xfId="0" applyFont="1" applyAlignment="1">
      <alignment horizontal="left" wrapText="1"/>
    </xf>
    <xf numFmtId="0" fontId="20" fillId="0" borderId="0" xfId="0" applyFont="1" applyFill="1" applyBorder="1" applyAlignment="1">
      <alignment horizontal="left" wrapText="1"/>
    </xf>
    <xf numFmtId="0" fontId="26" fillId="4" borderId="32" xfId="0" applyFont="1" applyFill="1" applyBorder="1" applyAlignment="1" applyProtection="1">
      <alignment horizontal="center" vertical="center" wrapText="1"/>
    </xf>
    <xf numFmtId="0" fontId="26" fillId="4" borderId="21" xfId="0" applyFont="1" applyFill="1" applyBorder="1" applyAlignment="1" applyProtection="1">
      <alignment horizontal="center" vertical="center" wrapText="1"/>
    </xf>
    <xf numFmtId="0" fontId="26" fillId="4" borderId="33" xfId="0" applyFont="1" applyFill="1" applyBorder="1" applyAlignment="1" applyProtection="1">
      <alignment horizontal="center" vertical="center" wrapText="1"/>
    </xf>
    <xf numFmtId="0" fontId="26" fillId="4" borderId="26" xfId="0" applyFont="1" applyFill="1" applyBorder="1" applyAlignment="1" applyProtection="1">
      <alignment horizontal="center" vertical="center" wrapText="1"/>
    </xf>
    <xf numFmtId="0" fontId="26" fillId="4" borderId="34" xfId="0" applyFont="1" applyFill="1" applyBorder="1" applyAlignment="1" applyProtection="1">
      <alignment horizontal="center" vertical="center" wrapText="1"/>
    </xf>
    <xf numFmtId="0" fontId="26" fillId="4" borderId="35" xfId="0" applyFont="1" applyFill="1" applyBorder="1" applyAlignment="1" applyProtection="1">
      <alignment horizontal="center" vertical="center" wrapText="1"/>
    </xf>
    <xf numFmtId="0" fontId="26" fillId="4" borderId="36" xfId="0" applyFont="1" applyFill="1" applyBorder="1" applyAlignment="1" applyProtection="1">
      <alignment horizontal="center" vertical="center" wrapText="1"/>
    </xf>
    <xf numFmtId="0" fontId="26" fillId="4" borderId="37" xfId="0" applyFont="1" applyFill="1" applyBorder="1" applyAlignment="1" applyProtection="1">
      <alignment horizontal="center" vertical="center" wrapText="1"/>
    </xf>
    <xf numFmtId="0" fontId="20" fillId="0" borderId="0" xfId="0" applyFont="1" applyFill="1" applyBorder="1" applyAlignment="1">
      <alignment wrapText="1"/>
    </xf>
    <xf numFmtId="0" fontId="17" fillId="0" borderId="0" xfId="0" applyFont="1" applyFill="1" applyBorder="1" applyAlignment="1">
      <alignment wrapText="1"/>
    </xf>
    <xf numFmtId="0" fontId="42" fillId="0" borderId="0" xfId="0" applyFont="1" applyFill="1" applyBorder="1" applyAlignment="1" applyProtection="1">
      <alignment horizontal="left" vertical="center" wrapText="1"/>
    </xf>
    <xf numFmtId="0" fontId="41" fillId="0" borderId="0" xfId="0" applyFont="1" applyFill="1" applyBorder="1" applyAlignment="1">
      <alignment horizontal="left" wrapText="1"/>
    </xf>
    <xf numFmtId="165" fontId="16" fillId="0" borderId="0" xfId="4" applyNumberFormat="1" applyFont="1" applyFill="1" applyBorder="1"/>
  </cellXfs>
  <cellStyles count="13">
    <cellStyle name="Comma" xfId="4"/>
    <cellStyle name="Comma [0]" xfId="5"/>
    <cellStyle name="Comma 2" xfId="7"/>
    <cellStyle name="Currency" xfId="2"/>
    <cellStyle name="Currency [0]" xfId="3"/>
    <cellStyle name="Normal" xfId="0" builtinId="0"/>
    <cellStyle name="Normal 2" xfId="8"/>
    <cellStyle name="Normal 2 2" xfId="11"/>
    <cellStyle name="Normal 3" xfId="6"/>
    <cellStyle name="Normal 4" xfId="10"/>
    <cellStyle name="Percent" xfId="1"/>
    <cellStyle name="Percent 2" xfId="9"/>
    <cellStyle name="Percent 3" xfId="12"/>
  </cellStyles>
  <dxfs count="29">
    <dxf>
      <font>
        <b val="0"/>
        <i val="0"/>
        <strike val="0"/>
        <u val="none"/>
        <sz val="8"/>
        <color indexed="63"/>
        <name val="Tahoma"/>
      </font>
      <numFmt numFmtId="165" formatCode="_(* #,##0_);_(* \(#,##0\);_(* &quot;-&quot;??_);_(@_)"/>
      <fill>
        <patternFill patternType="none"/>
      </fill>
    </dxf>
    <dxf>
      <font>
        <i val="0"/>
        <sz val="8"/>
        <color indexed="63"/>
        <name val="Tahoma"/>
      </font>
      <numFmt numFmtId="169" formatCode="&quot;$&quot;#,##0"/>
      <fill>
        <patternFill patternType="none"/>
      </fill>
    </dxf>
    <dxf>
      <font>
        <b val="0"/>
        <i val="0"/>
        <strike val="0"/>
        <u val="none"/>
        <sz val="8"/>
        <color indexed="63"/>
        <name val="Tahoma"/>
      </font>
      <fill>
        <patternFill patternType="none"/>
      </fill>
    </dxf>
    <dxf>
      <font>
        <b val="0"/>
        <i val="0"/>
        <strike val="0"/>
        <u val="none"/>
        <sz val="8"/>
        <color indexed="63"/>
        <name val="Tahoma"/>
      </font>
      <fill>
        <patternFill patternType="none"/>
      </fill>
    </dxf>
    <dxf>
      <font>
        <strike val="0"/>
        <u val="none"/>
        <color theme="0"/>
      </font>
    </dxf>
    <dxf>
      <font>
        <b val="0"/>
        <i val="0"/>
        <strike val="0"/>
        <u val="none"/>
        <sz val="8"/>
        <color indexed="63"/>
        <name val="Tahoma"/>
      </font>
      <numFmt numFmtId="170" formatCode="_(&quot;$&quot;* #,##0_);_(&quot;$&quot;* \(#,##0\);_(&quot;$&quot;* &quot;-&quot;??_);_(@_)"/>
      <fill>
        <patternFill patternType="none"/>
      </fill>
    </dxf>
    <dxf>
      <font>
        <b val="0"/>
        <i val="0"/>
        <strike val="0"/>
        <u val="none"/>
        <sz val="8"/>
        <color indexed="63"/>
        <name val="Tahoma"/>
      </font>
      <numFmt numFmtId="170" formatCode="_(&quot;$&quot;* #,##0_);_(&quot;$&quot;* \(#,##0\);_(&quot;$&quot;* &quot;-&quot;??_);_(@_)"/>
      <fill>
        <patternFill patternType="none"/>
      </fill>
    </dxf>
    <dxf>
      <font>
        <b val="0"/>
        <i val="0"/>
        <strike val="0"/>
        <u val="none"/>
        <sz val="8"/>
        <color indexed="63"/>
        <name val="Tahoma"/>
      </font>
      <numFmt numFmtId="170" formatCode="_(&quot;$&quot;* #,##0_);_(&quot;$&quot;* \(#,##0\);_(&quot;$&quot;* &quot;-&quot;??_);_(@_)"/>
      <fill>
        <patternFill patternType="none"/>
      </fill>
    </dxf>
    <dxf>
      <font>
        <b val="0"/>
        <i val="0"/>
        <strike val="0"/>
        <u val="none"/>
        <sz val="8"/>
        <color indexed="63"/>
        <name val="Tahoma"/>
      </font>
      <numFmt numFmtId="30" formatCode="@"/>
      <fill>
        <patternFill patternType="none"/>
      </fill>
    </dxf>
    <dxf>
      <font>
        <b val="0"/>
        <i val="0"/>
        <strike val="0"/>
        <u val="none"/>
        <sz val="8"/>
        <color indexed="63"/>
        <name val="Tahoma"/>
      </font>
      <numFmt numFmtId="169" formatCode="&quot;$&quot;#,##0"/>
      <fill>
        <patternFill patternType="none"/>
      </fill>
    </dxf>
    <dxf>
      <font>
        <b val="0"/>
        <i val="0"/>
        <strike val="0"/>
        <u val="none"/>
        <sz val="8"/>
        <color indexed="63"/>
        <name val="Tahoma"/>
      </font>
      <numFmt numFmtId="169" formatCode="&quot;$&quot;#,##0"/>
      <fill>
        <patternFill patternType="none"/>
      </fill>
    </dxf>
    <dxf>
      <font>
        <b val="0"/>
        <i val="0"/>
        <strike val="0"/>
        <u val="none"/>
        <sz val="8"/>
        <color indexed="63"/>
        <name val="Tahoma"/>
      </font>
      <numFmt numFmtId="30" formatCode="@"/>
      <fill>
        <patternFill patternType="none"/>
      </fill>
    </dxf>
    <dxf>
      <font>
        <b val="0"/>
        <i val="0"/>
        <strike val="0"/>
        <u val="none"/>
        <sz val="8"/>
        <color theme="0"/>
        <name val="Tahoma"/>
      </font>
      <numFmt numFmtId="30" formatCode="@"/>
      <fill>
        <patternFill patternType="none"/>
      </fill>
    </dxf>
    <dxf>
      <font>
        <b val="0"/>
        <i val="0"/>
        <strike val="0"/>
        <u val="none"/>
        <sz val="11"/>
        <color rgb="FF333333"/>
        <name val="Calibri"/>
      </font>
      <numFmt numFmtId="14" formatCode="0.00%"/>
      <fill>
        <patternFill patternType="solid">
          <bgColor rgb="FFFFFFFF"/>
        </patternFill>
      </fill>
      <alignment horizontal="right" vertical="center" textRotation="0" wrapText="1" shrinkToFit="0" readingOrder="0"/>
      <border>
        <left/>
        <right/>
        <top style="medium">
          <color rgb="FF4F81BD"/>
        </top>
        <bottom/>
      </border>
    </dxf>
    <dxf>
      <font>
        <b val="0"/>
        <i val="0"/>
        <strike val="0"/>
        <u val="none"/>
        <sz val="11"/>
        <color rgb="FF333333"/>
        <name val="Calibri"/>
      </font>
      <fill>
        <patternFill patternType="solid">
          <bgColor rgb="FFFFFFFF"/>
        </patternFill>
      </fill>
      <alignment horizontal="right" vertical="center" textRotation="0" wrapText="1" shrinkToFit="0" readingOrder="0"/>
      <border>
        <left/>
        <right/>
        <top style="medium">
          <color rgb="FF4F81BD"/>
        </top>
        <bottom/>
      </border>
    </dxf>
    <dxf>
      <font>
        <b/>
        <i val="0"/>
        <strike val="0"/>
        <u val="none"/>
        <sz val="11"/>
        <color rgb="FF333333"/>
        <name val="Calibri"/>
      </font>
      <fill>
        <patternFill patternType="solid">
          <bgColor rgb="FFFFFFFF"/>
        </patternFill>
      </fill>
      <alignment horizontal="general" vertical="center" textRotation="0" wrapText="1" shrinkToFit="0" readingOrder="0"/>
      <border>
        <left/>
        <right/>
        <top style="medium">
          <color rgb="FF4F81BD"/>
        </top>
        <bottom/>
      </border>
    </dxf>
    <dxf>
      <border>
        <left style="medium">
          <color rgb="FF4F81BD"/>
        </left>
        <right style="medium">
          <color rgb="FF4F81BD"/>
        </right>
        <top style="medium">
          <color rgb="FF4F81BD"/>
        </top>
        <bottom style="medium">
          <color rgb="FF4F81BD"/>
        </bottom>
      </border>
    </dxf>
    <dxf>
      <font>
        <b val="0"/>
        <i val="0"/>
        <strike val="0"/>
        <u val="none"/>
        <sz val="11"/>
        <color rgb="FF333333"/>
        <name val="Calibri"/>
      </font>
      <numFmt numFmtId="14" formatCode="0.00%"/>
      <fill>
        <patternFill patternType="solid">
          <bgColor rgb="FFFFFFFF"/>
        </patternFill>
      </fill>
      <alignment horizontal="right" vertical="center" textRotation="0" wrapText="1" shrinkToFit="0" readingOrder="0"/>
      <border>
        <left/>
        <right/>
        <top style="medium">
          <color rgb="FF4F81BD"/>
        </top>
        <bottom/>
      </border>
    </dxf>
    <dxf>
      <font>
        <b val="0"/>
        <i val="0"/>
        <strike val="0"/>
        <u val="none"/>
        <sz val="11"/>
        <color rgb="FF333333"/>
        <name val="Calibri"/>
      </font>
      <numFmt numFmtId="3" formatCode="#,##0"/>
      <fill>
        <patternFill patternType="solid">
          <bgColor rgb="FFFFFFFF"/>
        </patternFill>
      </fill>
      <alignment horizontal="right" vertical="center" textRotation="0" wrapText="1" shrinkToFit="0" readingOrder="0"/>
      <border>
        <left/>
        <right/>
        <top style="medium">
          <color rgb="FF4F81BD"/>
        </top>
        <bottom/>
      </border>
    </dxf>
    <dxf>
      <font>
        <b/>
        <i val="0"/>
        <strike val="0"/>
        <u val="none"/>
        <sz val="11"/>
        <color rgb="FF333333"/>
        <name val="Calibri"/>
      </font>
      <fill>
        <patternFill patternType="solid">
          <bgColor rgb="FFFFFFFF"/>
        </patternFill>
      </fill>
      <alignment horizontal="general" vertical="center" textRotation="0" wrapText="1" shrinkToFit="0" readingOrder="0"/>
      <border>
        <left/>
        <right/>
        <top style="medium">
          <color rgb="FF4F81BD"/>
        </top>
        <bottom/>
      </border>
    </dxf>
    <dxf>
      <border>
        <left style="medium">
          <color rgb="FF4F81BD"/>
        </left>
        <right style="medium">
          <color rgb="FF4F81BD"/>
        </right>
        <top style="medium">
          <color rgb="FF4F81BD"/>
        </top>
        <bottom style="medium">
          <color rgb="FF4F81BD"/>
        </bottom>
      </border>
    </dxf>
    <dxf>
      <font>
        <b/>
        <i val="0"/>
        <strike val="0"/>
        <u val="none"/>
        <sz val="11"/>
        <color theme="1"/>
        <name val="Calibri"/>
      </font>
      <fill>
        <patternFill patternType="none"/>
      </fill>
      <alignment horizontal="general" vertical="center" textRotation="0" wrapText="1" shrinkToFit="0" readingOrder="0"/>
    </dxf>
    <dxf>
      <font>
        <b/>
        <i val="0"/>
        <strike val="0"/>
        <u val="none"/>
        <sz val="11"/>
        <color theme="1"/>
        <name val="Calibri"/>
      </font>
      <fill>
        <patternFill patternType="none"/>
      </fill>
      <alignment horizontal="center" vertical="center" textRotation="0" wrapText="1" shrinkToFit="0" readingOrder="0"/>
    </dxf>
    <dxf>
      <font>
        <b/>
        <i val="0"/>
        <strike val="0"/>
        <u val="none"/>
        <sz val="11"/>
        <color theme="1"/>
        <name val="Calibri"/>
      </font>
      <fill>
        <patternFill patternType="none"/>
      </fill>
      <alignment horizontal="general" vertical="center" textRotation="0" wrapText="1" shrinkToFit="0" readingOrder="0"/>
    </dxf>
    <dxf>
      <font>
        <b/>
        <i val="0"/>
        <strike val="0"/>
        <u val="none"/>
        <sz val="11"/>
        <color theme="1"/>
        <name val="Calibri"/>
      </font>
      <fill>
        <patternFill patternType="none"/>
      </fill>
      <alignment horizontal="general" vertical="center" textRotation="0" wrapText="1" shrinkToFit="0" readingOrder="0"/>
    </dxf>
    <dxf>
      <font>
        <b/>
        <i val="0"/>
        <strike val="0"/>
        <u val="none"/>
        <sz val="11"/>
        <color theme="1"/>
        <name val="Calibri"/>
      </font>
      <fill>
        <patternFill patternType="none"/>
      </fill>
      <alignment horizontal="general" vertical="center" textRotation="0" wrapText="1" shrinkToFit="0" readingOrder="0"/>
    </dxf>
    <dxf>
      <border>
        <left/>
        <right/>
        <top style="thin">
          <color theme="4" tint="-0.24994659260841701"/>
        </top>
        <bottom style="thin">
          <color theme="4" tint="-0.24994659260841701"/>
        </bottom>
      </border>
    </dxf>
    <dxf>
      <font>
        <i val="0"/>
        <strike val="0"/>
        <u val="none"/>
        <sz val="11"/>
        <color theme="1"/>
        <name val="Calibri"/>
      </font>
      <fill>
        <patternFill patternType="none"/>
      </fill>
    </dxf>
    <dxf>
      <font>
        <b/>
        <i val="0"/>
        <strike val="0"/>
        <u val="none"/>
        <sz val="11"/>
        <color theme="0"/>
        <name val="Calibri"/>
      </font>
      <fill>
        <patternFill patternType="solid">
          <bgColor rgb="FF4F81BD"/>
        </patternFill>
      </fill>
      <alignment horizontal="general" vertical="center" textRotation="0" wrapText="1"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25"/>
          <c:y val="5.1499999999999997E-2"/>
          <c:w val="0.82099999999999995"/>
          <c:h val="0.63275000000000003"/>
        </c:manualLayout>
      </c:layout>
      <c:barChart>
        <c:barDir val="col"/>
        <c:grouping val="stacked"/>
        <c:varyColors val="0"/>
        <c:ser>
          <c:idx val="1"/>
          <c:order val="1"/>
          <c:tx>
            <c:strRef>
              <c:f>'[1]MCR Originations'!$C$3</c:f>
              <c:strCache>
                <c:ptCount val="1"/>
                <c:pt idx="0">
                  <c:v>Filing Quarter</c:v>
                </c:pt>
              </c:strCache>
            </c:strRef>
          </c:tx>
          <c:spPr>
            <a:solidFill>
              <a:schemeClr val="accent3"/>
            </a:solidFill>
            <a:ln w="6350">
              <a:noFill/>
            </a:ln>
            <a:effectLst/>
          </c:spPr>
          <c:invertIfNegative val="0"/>
          <c:cat>
            <c:strRef>
              <c:f>'[1]MCR Originations'!$A$4:$A$25</c:f>
              <c:strCache>
                <c:ptCount val="22"/>
                <c:pt idx="0">
                  <c:v>2016</c:v>
                </c:pt>
                <c:pt idx="1">
                  <c:v>2016</c:v>
                </c:pt>
                <c:pt idx="2">
                  <c:v>2016</c:v>
                </c:pt>
                <c:pt idx="3">
                  <c:v>2016</c:v>
                </c:pt>
                <c:pt idx="4">
                  <c:v>2017</c:v>
                </c:pt>
                <c:pt idx="5">
                  <c:v>2017</c:v>
                </c:pt>
                <c:pt idx="6">
                  <c:v>2017</c:v>
                </c:pt>
                <c:pt idx="7">
                  <c:v>2017</c:v>
                </c:pt>
                <c:pt idx="8">
                  <c:v>2018</c:v>
                </c:pt>
                <c:pt idx="9">
                  <c:v>2018</c:v>
                </c:pt>
                <c:pt idx="10">
                  <c:v>2018</c:v>
                </c:pt>
                <c:pt idx="11">
                  <c:v>2018</c:v>
                </c:pt>
                <c:pt idx="12">
                  <c:v>2019</c:v>
                </c:pt>
                <c:pt idx="13">
                  <c:v>2019</c:v>
                </c:pt>
                <c:pt idx="14">
                  <c:v>2019</c:v>
                </c:pt>
                <c:pt idx="15">
                  <c:v>2019</c:v>
                </c:pt>
                <c:pt idx="16">
                  <c:v>2020</c:v>
                </c:pt>
                <c:pt idx="17">
                  <c:v>2020</c:v>
                </c:pt>
                <c:pt idx="18">
                  <c:v>2020</c:v>
                </c:pt>
                <c:pt idx="19">
                  <c:v>2020</c:v>
                </c:pt>
                <c:pt idx="20">
                  <c:v>2021</c:v>
                </c:pt>
                <c:pt idx="21">
                  <c:v>2021</c:v>
                </c:pt>
              </c:strCache>
            </c:strRef>
          </c:cat>
          <c:val>
            <c:numRef>
              <c:f>'[1]MCR Originations'!$C$4:$C$25</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0-E65A-4FB6-B34D-A426DF3040D6}"/>
            </c:ext>
          </c:extLst>
        </c:ser>
        <c:ser>
          <c:idx val="2"/>
          <c:order val="2"/>
          <c:tx>
            <c:strRef>
              <c:f>'MCR Originations'!$D$3</c:f>
              <c:strCache>
                <c:ptCount val="1"/>
                <c:pt idx="0">
                  <c:v>Home Purchase</c:v>
                </c:pt>
              </c:strCache>
            </c:strRef>
          </c:tx>
          <c:spPr>
            <a:solidFill>
              <a:schemeClr val="tx2">
                <a:lumMod val="20000"/>
                <a:lumOff val="80000"/>
              </a:schemeClr>
            </a:solidFill>
            <a:ln w="6350">
              <a:noFill/>
            </a:ln>
            <a:effectLst/>
          </c:spPr>
          <c:invertIfNegative val="0"/>
          <c:cat>
            <c:strRef>
              <c:f>'MCR Originations'!$A$4:$A$25</c:f>
              <c:strCache>
                <c:ptCount val="22"/>
                <c:pt idx="0">
                  <c:v>2016</c:v>
                </c:pt>
                <c:pt idx="1">
                  <c:v>2016</c:v>
                </c:pt>
                <c:pt idx="2">
                  <c:v>2016</c:v>
                </c:pt>
                <c:pt idx="3">
                  <c:v>2016</c:v>
                </c:pt>
                <c:pt idx="4">
                  <c:v>2017</c:v>
                </c:pt>
                <c:pt idx="5">
                  <c:v>2017</c:v>
                </c:pt>
                <c:pt idx="6">
                  <c:v>2017</c:v>
                </c:pt>
                <c:pt idx="7">
                  <c:v>2017</c:v>
                </c:pt>
                <c:pt idx="8">
                  <c:v>2018</c:v>
                </c:pt>
                <c:pt idx="9">
                  <c:v>2018</c:v>
                </c:pt>
                <c:pt idx="10">
                  <c:v>2018</c:v>
                </c:pt>
                <c:pt idx="11">
                  <c:v>2018</c:v>
                </c:pt>
                <c:pt idx="12">
                  <c:v>2019</c:v>
                </c:pt>
                <c:pt idx="13">
                  <c:v>2019</c:v>
                </c:pt>
                <c:pt idx="14">
                  <c:v>2019</c:v>
                </c:pt>
                <c:pt idx="15">
                  <c:v>2019</c:v>
                </c:pt>
                <c:pt idx="16">
                  <c:v>2020</c:v>
                </c:pt>
                <c:pt idx="17">
                  <c:v>2020</c:v>
                </c:pt>
                <c:pt idx="18">
                  <c:v>2020</c:v>
                </c:pt>
                <c:pt idx="19">
                  <c:v>2020</c:v>
                </c:pt>
                <c:pt idx="20">
                  <c:v>2021</c:v>
                </c:pt>
                <c:pt idx="21">
                  <c:v>2021</c:v>
                </c:pt>
              </c:strCache>
            </c:strRef>
          </c:cat>
          <c:val>
            <c:numRef>
              <c:f>'MCR Originations'!$D$4:$D$25</c:f>
              <c:numCache>
                <c:formatCode>_("$"* #,##0_);_("$"* \(#,##0\);_("$"* "-"??_);_(@_)</c:formatCode>
                <c:ptCount val="22"/>
                <c:pt idx="0">
                  <c:v>97161975641</c:v>
                </c:pt>
                <c:pt idx="1">
                  <c:v>152048606800</c:v>
                </c:pt>
                <c:pt idx="2">
                  <c:v>151988519149</c:v>
                </c:pt>
                <c:pt idx="3">
                  <c:v>133187588388</c:v>
                </c:pt>
                <c:pt idx="4">
                  <c:v>113829634250</c:v>
                </c:pt>
                <c:pt idx="5">
                  <c:v>170444454197</c:v>
                </c:pt>
                <c:pt idx="6">
                  <c:v>169392462027</c:v>
                </c:pt>
                <c:pt idx="7">
                  <c:v>148104038533</c:v>
                </c:pt>
                <c:pt idx="8">
                  <c:v>123918265027</c:v>
                </c:pt>
                <c:pt idx="9">
                  <c:v>183305206616</c:v>
                </c:pt>
                <c:pt idx="10">
                  <c:v>173035680065</c:v>
                </c:pt>
                <c:pt idx="11">
                  <c:v>146582947480</c:v>
                </c:pt>
                <c:pt idx="12">
                  <c:v>124167950342</c:v>
                </c:pt>
                <c:pt idx="13">
                  <c:v>194164936334</c:v>
                </c:pt>
                <c:pt idx="14">
                  <c:v>194652715554</c:v>
                </c:pt>
                <c:pt idx="15">
                  <c:v>171561849680</c:v>
                </c:pt>
                <c:pt idx="16">
                  <c:v>151028397006</c:v>
                </c:pt>
                <c:pt idx="17">
                  <c:v>185985799397</c:v>
                </c:pt>
                <c:pt idx="18">
                  <c:v>271366537287</c:v>
                </c:pt>
                <c:pt idx="19">
                  <c:v>258526361174</c:v>
                </c:pt>
                <c:pt idx="20">
                  <c:v>215247410173</c:v>
                </c:pt>
                <c:pt idx="21">
                  <c:v>300073457550</c:v>
                </c:pt>
              </c:numCache>
            </c:numRef>
          </c:val>
          <c:extLst>
            <c:ext xmlns:c16="http://schemas.microsoft.com/office/drawing/2014/chart" uri="{C3380CC4-5D6E-409C-BE32-E72D297353CC}">
              <c16:uniqueId val="{00000001-E65A-4FB6-B34D-A426DF3040D6}"/>
            </c:ext>
          </c:extLst>
        </c:ser>
        <c:ser>
          <c:idx val="3"/>
          <c:order val="3"/>
          <c:tx>
            <c:strRef>
              <c:f>'MCR Originations'!$E$3</c:f>
              <c:strCache>
                <c:ptCount val="1"/>
                <c:pt idx="0">
                  <c:v>Refinancing</c:v>
                </c:pt>
              </c:strCache>
            </c:strRef>
          </c:tx>
          <c:spPr>
            <a:solidFill>
              <a:schemeClr val="tx2">
                <a:lumMod val="60000"/>
                <a:lumOff val="40000"/>
              </a:schemeClr>
            </a:solidFill>
            <a:ln w="6350">
              <a:noFill/>
            </a:ln>
            <a:effectLst/>
          </c:spPr>
          <c:invertIfNegative val="0"/>
          <c:cat>
            <c:strRef>
              <c:f>'MCR Originations'!$A$4:$A$25</c:f>
              <c:strCache>
                <c:ptCount val="22"/>
                <c:pt idx="0">
                  <c:v>2016</c:v>
                </c:pt>
                <c:pt idx="1">
                  <c:v>2016</c:v>
                </c:pt>
                <c:pt idx="2">
                  <c:v>2016</c:v>
                </c:pt>
                <c:pt idx="3">
                  <c:v>2016</c:v>
                </c:pt>
                <c:pt idx="4">
                  <c:v>2017</c:v>
                </c:pt>
                <c:pt idx="5">
                  <c:v>2017</c:v>
                </c:pt>
                <c:pt idx="6">
                  <c:v>2017</c:v>
                </c:pt>
                <c:pt idx="7">
                  <c:v>2017</c:v>
                </c:pt>
                <c:pt idx="8">
                  <c:v>2018</c:v>
                </c:pt>
                <c:pt idx="9">
                  <c:v>2018</c:v>
                </c:pt>
                <c:pt idx="10">
                  <c:v>2018</c:v>
                </c:pt>
                <c:pt idx="11">
                  <c:v>2018</c:v>
                </c:pt>
                <c:pt idx="12">
                  <c:v>2019</c:v>
                </c:pt>
                <c:pt idx="13">
                  <c:v>2019</c:v>
                </c:pt>
                <c:pt idx="14">
                  <c:v>2019</c:v>
                </c:pt>
                <c:pt idx="15">
                  <c:v>2019</c:v>
                </c:pt>
                <c:pt idx="16">
                  <c:v>2020</c:v>
                </c:pt>
                <c:pt idx="17">
                  <c:v>2020</c:v>
                </c:pt>
                <c:pt idx="18">
                  <c:v>2020</c:v>
                </c:pt>
                <c:pt idx="19">
                  <c:v>2020</c:v>
                </c:pt>
                <c:pt idx="20">
                  <c:v>2021</c:v>
                </c:pt>
                <c:pt idx="21">
                  <c:v>2021</c:v>
                </c:pt>
              </c:strCache>
            </c:strRef>
          </c:cat>
          <c:val>
            <c:numRef>
              <c:f>'MCR Originations'!$E$4:$E$25</c:f>
              <c:numCache>
                <c:formatCode>_("$"* #,##0_);_("$"* \(#,##0\);_("$"* "-"??_);_(@_)</c:formatCode>
                <c:ptCount val="22"/>
                <c:pt idx="0">
                  <c:v>98655367987</c:v>
                </c:pt>
                <c:pt idx="1">
                  <c:v>118811037286</c:v>
                </c:pt>
                <c:pt idx="2">
                  <c:v>157179533419</c:v>
                </c:pt>
                <c:pt idx="3">
                  <c:v>151934080835</c:v>
                </c:pt>
                <c:pt idx="4">
                  <c:v>81359069638</c:v>
                </c:pt>
                <c:pt idx="5">
                  <c:v>74433630979</c:v>
                </c:pt>
                <c:pt idx="6">
                  <c:v>85416781862</c:v>
                </c:pt>
                <c:pt idx="7">
                  <c:v>94622483848</c:v>
                </c:pt>
                <c:pt idx="8">
                  <c:v>74690371787</c:v>
                </c:pt>
                <c:pt idx="9">
                  <c:v>59053391038</c:v>
                </c:pt>
                <c:pt idx="10">
                  <c:v>56269972282</c:v>
                </c:pt>
                <c:pt idx="11">
                  <c:v>54748609396</c:v>
                </c:pt>
                <c:pt idx="12">
                  <c:v>63182176214</c:v>
                </c:pt>
                <c:pt idx="13">
                  <c:v>104689106436</c:v>
                </c:pt>
                <c:pt idx="14">
                  <c:v>189456022622</c:v>
                </c:pt>
                <c:pt idx="15">
                  <c:v>216962933599</c:v>
                </c:pt>
                <c:pt idx="16">
                  <c:v>248871412763</c:v>
                </c:pt>
                <c:pt idx="17">
                  <c:v>396934261410</c:v>
                </c:pt>
                <c:pt idx="18">
                  <c:v>474608621721</c:v>
                </c:pt>
                <c:pt idx="19">
                  <c:v>545685612866</c:v>
                </c:pt>
                <c:pt idx="20">
                  <c:v>554390606656</c:v>
                </c:pt>
                <c:pt idx="21">
                  <c:v>369759496122</c:v>
                </c:pt>
              </c:numCache>
            </c:numRef>
          </c:val>
          <c:extLst>
            <c:ext xmlns:c16="http://schemas.microsoft.com/office/drawing/2014/chart" uri="{C3380CC4-5D6E-409C-BE32-E72D297353CC}">
              <c16:uniqueId val="{00000002-E65A-4FB6-B34D-A426DF3040D6}"/>
            </c:ext>
          </c:extLst>
        </c:ser>
        <c:ser>
          <c:idx val="4"/>
          <c:order val="4"/>
          <c:tx>
            <c:strRef>
              <c:f>'MCR Originations'!$F$3</c:f>
              <c:strCache>
                <c:ptCount val="1"/>
                <c:pt idx="0">
                  <c:v>Home Improvement</c:v>
                </c:pt>
              </c:strCache>
            </c:strRef>
          </c:tx>
          <c:spPr>
            <a:solidFill>
              <a:schemeClr val="tx2">
                <a:lumMod val="75000"/>
              </a:schemeClr>
            </a:solidFill>
            <a:ln w="6350">
              <a:noFill/>
            </a:ln>
            <a:effectLst/>
          </c:spPr>
          <c:invertIfNegative val="0"/>
          <c:cat>
            <c:strRef>
              <c:f>'MCR Originations'!$A$4:$A$25</c:f>
              <c:strCache>
                <c:ptCount val="22"/>
                <c:pt idx="0">
                  <c:v>2016</c:v>
                </c:pt>
                <c:pt idx="1">
                  <c:v>2016</c:v>
                </c:pt>
                <c:pt idx="2">
                  <c:v>2016</c:v>
                </c:pt>
                <c:pt idx="3">
                  <c:v>2016</c:v>
                </c:pt>
                <c:pt idx="4">
                  <c:v>2017</c:v>
                </c:pt>
                <c:pt idx="5">
                  <c:v>2017</c:v>
                </c:pt>
                <c:pt idx="6">
                  <c:v>2017</c:v>
                </c:pt>
                <c:pt idx="7">
                  <c:v>2017</c:v>
                </c:pt>
                <c:pt idx="8">
                  <c:v>2018</c:v>
                </c:pt>
                <c:pt idx="9">
                  <c:v>2018</c:v>
                </c:pt>
                <c:pt idx="10">
                  <c:v>2018</c:v>
                </c:pt>
                <c:pt idx="11">
                  <c:v>2018</c:v>
                </c:pt>
                <c:pt idx="12">
                  <c:v>2019</c:v>
                </c:pt>
                <c:pt idx="13">
                  <c:v>2019</c:v>
                </c:pt>
                <c:pt idx="14">
                  <c:v>2019</c:v>
                </c:pt>
                <c:pt idx="15">
                  <c:v>2019</c:v>
                </c:pt>
                <c:pt idx="16">
                  <c:v>2020</c:v>
                </c:pt>
                <c:pt idx="17">
                  <c:v>2020</c:v>
                </c:pt>
                <c:pt idx="18">
                  <c:v>2020</c:v>
                </c:pt>
                <c:pt idx="19">
                  <c:v>2020</c:v>
                </c:pt>
                <c:pt idx="20">
                  <c:v>2021</c:v>
                </c:pt>
                <c:pt idx="21">
                  <c:v>2021</c:v>
                </c:pt>
              </c:strCache>
            </c:strRef>
          </c:cat>
          <c:val>
            <c:numRef>
              <c:f>'MCR Originations'!$F$4:$F$25</c:f>
              <c:numCache>
                <c:formatCode>_("$"* #,##0_);_("$"* \(#,##0\);_("$"* "-"??_);_(@_)</c:formatCode>
                <c:ptCount val="22"/>
                <c:pt idx="0">
                  <c:v>3206360454</c:v>
                </c:pt>
                <c:pt idx="1">
                  <c:v>4855337842</c:v>
                </c:pt>
                <c:pt idx="2">
                  <c:v>5769539506</c:v>
                </c:pt>
                <c:pt idx="3">
                  <c:v>6064483118</c:v>
                </c:pt>
                <c:pt idx="4">
                  <c:v>4651062407</c:v>
                </c:pt>
                <c:pt idx="5">
                  <c:v>4887766339</c:v>
                </c:pt>
                <c:pt idx="6">
                  <c:v>5370310177</c:v>
                </c:pt>
                <c:pt idx="7">
                  <c:v>6168449784</c:v>
                </c:pt>
                <c:pt idx="8">
                  <c:v>5301523310</c:v>
                </c:pt>
                <c:pt idx="9">
                  <c:v>4783614107</c:v>
                </c:pt>
                <c:pt idx="10">
                  <c:v>4971421243</c:v>
                </c:pt>
                <c:pt idx="11">
                  <c:v>8157899656</c:v>
                </c:pt>
                <c:pt idx="12">
                  <c:v>3940300862</c:v>
                </c:pt>
                <c:pt idx="13">
                  <c:v>5528693711</c:v>
                </c:pt>
                <c:pt idx="14">
                  <c:v>8448960420</c:v>
                </c:pt>
                <c:pt idx="15">
                  <c:v>8413981306</c:v>
                </c:pt>
                <c:pt idx="16">
                  <c:v>7770183976</c:v>
                </c:pt>
                <c:pt idx="17">
                  <c:v>12103480107</c:v>
                </c:pt>
                <c:pt idx="18">
                  <c:v>12884703765</c:v>
                </c:pt>
                <c:pt idx="19">
                  <c:v>16621237738</c:v>
                </c:pt>
                <c:pt idx="20">
                  <c:v>18066603510</c:v>
                </c:pt>
                <c:pt idx="21">
                  <c:v>16937190867</c:v>
                </c:pt>
              </c:numCache>
            </c:numRef>
          </c:val>
          <c:extLst>
            <c:ext xmlns:c16="http://schemas.microsoft.com/office/drawing/2014/chart" uri="{C3380CC4-5D6E-409C-BE32-E72D297353CC}">
              <c16:uniqueId val="{00000003-E65A-4FB6-B34D-A426DF3040D6}"/>
            </c:ext>
          </c:extLst>
        </c:ser>
        <c:dLbls>
          <c:showLegendKey val="0"/>
          <c:showVal val="0"/>
          <c:showCatName val="0"/>
          <c:showSerName val="0"/>
          <c:showPercent val="0"/>
          <c:showBubbleSize val="0"/>
        </c:dLbls>
        <c:gapWidth val="75"/>
        <c:overlap val="100"/>
        <c:axId val="6113224"/>
        <c:axId val="18612886"/>
        <c:extLst>
          <c:ext xmlns:c15="http://schemas.microsoft.com/office/drawing/2012/chart" uri="{02D57815-91ED-43cb-92C2-25804820EDAC}">
            <c15:filteredBarSeries>
              <c15:ser>
                <c:idx val="0"/>
                <c:order val="0"/>
                <c:tx>
                  <c:strRef>
                    <c:extLst>
                      <c:ext uri="{02D57815-91ED-43cb-92C2-25804820EDAC}">
                        <c15:formulaRef>
                          <c15:sqref>'MCR Originations'!$B$3</c15:sqref>
                        </c15:formulaRef>
                      </c:ext>
                    </c:extLst>
                    <c:strCache>
                      <c:ptCount val="1"/>
                      <c:pt idx="0">
                        <c:v>Quarter</c:v>
                      </c:pt>
                    </c:strCache>
                  </c:strRef>
                </c:tx>
                <c:spPr>
                  <a:solidFill>
                    <a:schemeClr val="accent1"/>
                  </a:solidFill>
                  <a:ln>
                    <a:noFill/>
                  </a:ln>
                  <a:effectLst/>
                </c:spPr>
                <c:invertIfNegative val="0"/>
                <c:cat>
                  <c:strRef>
                    <c:extLst>
                      <c:ext uri="{02D57815-91ED-43cb-92C2-25804820EDAC}">
                        <c15:formulaRef>
                          <c15:sqref>'MCR Originations'!$A$4:$A$6</c15:sqref>
                        </c15:formulaRef>
                      </c:ext>
                    </c:extLst>
                    <c:strCache>
                      <c:ptCount val="3"/>
                      <c:pt idx="0">
                        <c:v>2016</c:v>
                      </c:pt>
                      <c:pt idx="1">
                        <c:v>2016</c:v>
                      </c:pt>
                      <c:pt idx="2">
                        <c:v>2016</c:v>
                      </c:pt>
                    </c:strCache>
                  </c:strRef>
                </c:cat>
                <c:val>
                  <c:numRef>
                    <c:extLst>
                      <c:ext uri="{02D57815-91ED-43cb-92C2-25804820EDAC}">
                        <c15:formulaRef>
                          <c15:sqref>'MCR Originations'!$B$4:$B$6</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4-E65A-4FB6-B34D-A426DF3040D6}"/>
                  </c:ext>
                </c:extLst>
              </c15:ser>
            </c15:filteredBarSeries>
          </c:ext>
        </c:extLst>
      </c:barChart>
      <c:catAx>
        <c:axId val="6113224"/>
        <c:scaling>
          <c:orientation val="minMax"/>
        </c:scaling>
        <c:delete val="0"/>
        <c:axPos val="b"/>
        <c:numFmt formatCode="General" sourceLinked="0"/>
        <c:majorTickMark val="out"/>
        <c:minorTickMark val="none"/>
        <c:tickLblPos val="nextTo"/>
        <c:spPr>
          <a:noFill/>
          <a:ln w="9525" cap="flat" cmpd="sng">
            <a:solidFill>
              <a:schemeClr val="tx1">
                <a:tint val="75000"/>
                <a:shade val="95000"/>
                <a:satMod val="105000"/>
              </a:schemeClr>
            </a:solidFill>
            <a:prstDash val="solid"/>
            <a:round/>
          </a:ln>
          <a:effectLst/>
        </c:spPr>
        <c:crossAx val="18612886"/>
        <c:crosses val="autoZero"/>
        <c:auto val="1"/>
        <c:lblAlgn val="ctr"/>
        <c:lblOffset val="100"/>
        <c:tickLblSkip val="4"/>
        <c:tickMarkSkip val="4"/>
        <c:noMultiLvlLbl val="0"/>
      </c:catAx>
      <c:valAx>
        <c:axId val="18612886"/>
        <c:scaling>
          <c:orientation val="minMax"/>
        </c:scaling>
        <c:delete val="0"/>
        <c:axPos val="l"/>
        <c:numFmt formatCode="General" sourceLinked="1"/>
        <c:majorTickMark val="out"/>
        <c:minorTickMark val="none"/>
        <c:tickLblPos val="nextTo"/>
        <c:spPr>
          <a:noFill/>
          <a:ln w="9525" cap="flat" cmpd="sng">
            <a:solidFill>
              <a:schemeClr val="tx1">
                <a:tint val="75000"/>
                <a:shade val="95000"/>
                <a:satMod val="105000"/>
              </a:schemeClr>
            </a:solidFill>
            <a:prstDash val="solid"/>
            <a:round/>
          </a:ln>
          <a:effectLst/>
        </c:spPr>
        <c:crossAx val="6113224"/>
        <c:crosses val="autoZero"/>
        <c:crossBetween val="between"/>
        <c:majorUnit val="100000000000"/>
        <c:dispUnits>
          <c:builtInUnit val="billions"/>
          <c:dispUnitsLbl>
            <c:layout>
              <c:manualLayout>
                <c:xMode val="edge"/>
                <c:yMode val="edge"/>
                <c:x val="3.3250000000000002E-2"/>
                <c:y val="0.13475000000000001"/>
              </c:manualLayout>
            </c:layout>
            <c:spPr>
              <a:noFill/>
              <a:ln w="6350">
                <a:noFill/>
              </a:ln>
              <a:effectLst/>
            </c:spPr>
            <c:txPr>
              <a:bodyPr rot="-5400000" vert="horz"/>
              <a:lstStyle/>
              <a:p>
                <a:pPr>
                  <a:defRPr lang="en-US" sz="1000" b="1" i="0" u="none" baseline="0">
                    <a:solidFill>
                      <a:schemeClr val="tx1"/>
                    </a:solidFill>
                    <a:latin typeface="Calibri"/>
                    <a:ea typeface="Calibri"/>
                    <a:cs typeface="Calibri"/>
                  </a:defRPr>
                </a:pPr>
                <a:endParaRPr lang="en-US"/>
              </a:p>
            </c:txPr>
          </c:dispUnitsLbl>
        </c:dispUnits>
      </c:valAx>
      <c:spPr>
        <a:noFill/>
        <a:ln w="6350">
          <a:noFill/>
        </a:ln>
        <a:effectLst/>
      </c:spPr>
    </c:plotArea>
    <c:legend>
      <c:legendPos val="b"/>
      <c:overlay val="0"/>
      <c:spPr>
        <a:noFill/>
        <a:ln w="6350">
          <a:noFill/>
        </a:ln>
        <a:effectLst/>
      </c:spPr>
    </c:legend>
    <c:plotVisOnly val="1"/>
    <c:dispBlanksAs val="gap"/>
    <c:showDLblsOverMax val="0"/>
  </c:chart>
  <c:spPr>
    <a:solidFill>
      <a:schemeClr val="bg1"/>
    </a:solidFill>
    <a:ln w="6350" cap="flat" cmpd="sng">
      <a:solidFill>
        <a:schemeClr val="tx1">
          <a:tint val="75000"/>
        </a:schemeClr>
      </a:solidFill>
      <a:prstDash val="solid"/>
      <a:round/>
    </a:ln>
    <a:effectLst/>
  </c:spPr>
  <c:txPr>
    <a:bodyPr rot="0" vert="horz"/>
    <a:lstStyle/>
    <a:p>
      <a:pPr>
        <a:defRPr lang="en-US" u="none" baseline="0">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u="none" baseline="0">
                <a:solidFill>
                  <a:schemeClr val="tx1"/>
                </a:solidFill>
              </a:rPr>
              <a:t>Number of Active MLOs for State-Licensed Companies</a:t>
            </a:r>
          </a:p>
        </c:rich>
      </c:tx>
      <c:layout/>
      <c:overlay val="0"/>
      <c:spPr>
        <a:noFill/>
        <a:ln w="6350">
          <a:noFill/>
        </a:ln>
      </c:spPr>
    </c:title>
    <c:autoTitleDeleted val="0"/>
    <c:plotArea>
      <c:layout/>
      <c:lineChart>
        <c:grouping val="standard"/>
        <c:varyColors val="0"/>
        <c:ser>
          <c:idx val="0"/>
          <c:order val="0"/>
          <c:tx>
            <c:strRef>
              <c:f>'MCR MLOs'!$B$4</c:f>
              <c:strCache>
                <c:ptCount val="1"/>
                <c:pt idx="0">
                  <c:v>Quarter</c:v>
                </c:pt>
              </c:strCache>
            </c:strRef>
          </c:tx>
          <c:marker>
            <c:symbol val="none"/>
          </c:marker>
          <c:cat>
            <c:strRef>
              <c:f>'MCR MLOs'!$A$5:$A$26</c:f>
              <c:strCache>
                <c:ptCount val="22"/>
                <c:pt idx="0">
                  <c:v>2016</c:v>
                </c:pt>
                <c:pt idx="1">
                  <c:v>2016</c:v>
                </c:pt>
                <c:pt idx="2">
                  <c:v>2016</c:v>
                </c:pt>
                <c:pt idx="3">
                  <c:v>2016</c:v>
                </c:pt>
                <c:pt idx="4">
                  <c:v>2017</c:v>
                </c:pt>
                <c:pt idx="5">
                  <c:v>2017</c:v>
                </c:pt>
                <c:pt idx="6">
                  <c:v>2017</c:v>
                </c:pt>
                <c:pt idx="7">
                  <c:v>2017</c:v>
                </c:pt>
                <c:pt idx="8">
                  <c:v>2018</c:v>
                </c:pt>
                <c:pt idx="9">
                  <c:v>2018</c:v>
                </c:pt>
                <c:pt idx="10">
                  <c:v>2018</c:v>
                </c:pt>
                <c:pt idx="11">
                  <c:v>2018</c:v>
                </c:pt>
                <c:pt idx="12">
                  <c:v>2019</c:v>
                </c:pt>
                <c:pt idx="13">
                  <c:v>2019</c:v>
                </c:pt>
                <c:pt idx="14">
                  <c:v>2019</c:v>
                </c:pt>
                <c:pt idx="15">
                  <c:v>2019</c:v>
                </c:pt>
                <c:pt idx="16">
                  <c:v>2020</c:v>
                </c:pt>
                <c:pt idx="17">
                  <c:v>2020</c:v>
                </c:pt>
                <c:pt idx="18">
                  <c:v>2020</c:v>
                </c:pt>
                <c:pt idx="19">
                  <c:v>2020</c:v>
                </c:pt>
                <c:pt idx="20">
                  <c:v>2021</c:v>
                </c:pt>
                <c:pt idx="21">
                  <c:v>2021</c:v>
                </c:pt>
              </c:strCache>
            </c:strRef>
          </c:cat>
          <c:val>
            <c:numRef>
              <c:f>'MCR MLOs'!$B$5:$B$26</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extLst>
            <c:ext xmlns:c16="http://schemas.microsoft.com/office/drawing/2014/chart" uri="{C3380CC4-5D6E-409C-BE32-E72D297353CC}">
              <c16:uniqueId val="{00000000-6972-43E5-AEA5-83E068910A8A}"/>
            </c:ext>
          </c:extLst>
        </c:ser>
        <c:ser>
          <c:idx val="1"/>
          <c:order val="1"/>
          <c:tx>
            <c:strRef>
              <c:f>'MCR MLOs'!$C$4</c:f>
              <c:strCache>
                <c:ptCount val="1"/>
                <c:pt idx="0">
                  <c:v>Filing Quarter</c:v>
                </c:pt>
              </c:strCache>
            </c:strRef>
          </c:tx>
          <c:marker>
            <c:symbol val="none"/>
          </c:marker>
          <c:cat>
            <c:strRef>
              <c:f>'MCR MLOs'!$A$5:$A$26</c:f>
              <c:strCache>
                <c:ptCount val="22"/>
                <c:pt idx="0">
                  <c:v>2016</c:v>
                </c:pt>
                <c:pt idx="1">
                  <c:v>2016</c:v>
                </c:pt>
                <c:pt idx="2">
                  <c:v>2016</c:v>
                </c:pt>
                <c:pt idx="3">
                  <c:v>2016</c:v>
                </c:pt>
                <c:pt idx="4">
                  <c:v>2017</c:v>
                </c:pt>
                <c:pt idx="5">
                  <c:v>2017</c:v>
                </c:pt>
                <c:pt idx="6">
                  <c:v>2017</c:v>
                </c:pt>
                <c:pt idx="7">
                  <c:v>2017</c:v>
                </c:pt>
                <c:pt idx="8">
                  <c:v>2018</c:v>
                </c:pt>
                <c:pt idx="9">
                  <c:v>2018</c:v>
                </c:pt>
                <c:pt idx="10">
                  <c:v>2018</c:v>
                </c:pt>
                <c:pt idx="11">
                  <c:v>2018</c:v>
                </c:pt>
                <c:pt idx="12">
                  <c:v>2019</c:v>
                </c:pt>
                <c:pt idx="13">
                  <c:v>2019</c:v>
                </c:pt>
                <c:pt idx="14">
                  <c:v>2019</c:v>
                </c:pt>
                <c:pt idx="15">
                  <c:v>2019</c:v>
                </c:pt>
                <c:pt idx="16">
                  <c:v>2020</c:v>
                </c:pt>
                <c:pt idx="17">
                  <c:v>2020</c:v>
                </c:pt>
                <c:pt idx="18">
                  <c:v>2020</c:v>
                </c:pt>
                <c:pt idx="19">
                  <c:v>2020</c:v>
                </c:pt>
                <c:pt idx="20">
                  <c:v>2021</c:v>
                </c:pt>
                <c:pt idx="21">
                  <c:v>2021</c:v>
                </c:pt>
              </c:strCache>
            </c:strRef>
          </c:cat>
          <c:val>
            <c:numRef>
              <c:f>'MCR MLOs'!$C$5:$C$26</c:f>
            </c:numRef>
          </c:val>
          <c:smooth val="0"/>
          <c:extLst>
            <c:ext xmlns:c16="http://schemas.microsoft.com/office/drawing/2014/chart" uri="{C3380CC4-5D6E-409C-BE32-E72D297353CC}">
              <c16:uniqueId val="{00000001-6972-43E5-AEA5-83E068910A8A}"/>
            </c:ext>
          </c:extLst>
        </c:ser>
        <c:ser>
          <c:idx val="2"/>
          <c:order val="2"/>
          <c:tx>
            <c:strRef>
              <c:f>'MCR MLOs'!$D$4</c:f>
              <c:strCache>
                <c:ptCount val="1"/>
                <c:pt idx="0">
                  <c:v>Active MLOs</c:v>
                </c:pt>
              </c:strCache>
            </c:strRef>
          </c:tx>
          <c:spPr>
            <a:ln w="19050" cmpd="sng">
              <a:solidFill>
                <a:schemeClr val="tx2">
                  <a:lumMod val="60000"/>
                  <a:lumOff val="40000"/>
                </a:schemeClr>
              </a:solidFill>
            </a:ln>
          </c:spPr>
          <c:marker>
            <c:symbol val="none"/>
          </c:marker>
          <c:cat>
            <c:strRef>
              <c:f>'MCR MLOs'!$A$5:$A$26</c:f>
              <c:strCache>
                <c:ptCount val="22"/>
                <c:pt idx="0">
                  <c:v>2016</c:v>
                </c:pt>
                <c:pt idx="1">
                  <c:v>2016</c:v>
                </c:pt>
                <c:pt idx="2">
                  <c:v>2016</c:v>
                </c:pt>
                <c:pt idx="3">
                  <c:v>2016</c:v>
                </c:pt>
                <c:pt idx="4">
                  <c:v>2017</c:v>
                </c:pt>
                <c:pt idx="5">
                  <c:v>2017</c:v>
                </c:pt>
                <c:pt idx="6">
                  <c:v>2017</c:v>
                </c:pt>
                <c:pt idx="7">
                  <c:v>2017</c:v>
                </c:pt>
                <c:pt idx="8">
                  <c:v>2018</c:v>
                </c:pt>
                <c:pt idx="9">
                  <c:v>2018</c:v>
                </c:pt>
                <c:pt idx="10">
                  <c:v>2018</c:v>
                </c:pt>
                <c:pt idx="11">
                  <c:v>2018</c:v>
                </c:pt>
                <c:pt idx="12">
                  <c:v>2019</c:v>
                </c:pt>
                <c:pt idx="13">
                  <c:v>2019</c:v>
                </c:pt>
                <c:pt idx="14">
                  <c:v>2019</c:v>
                </c:pt>
                <c:pt idx="15">
                  <c:v>2019</c:v>
                </c:pt>
                <c:pt idx="16">
                  <c:v>2020</c:v>
                </c:pt>
                <c:pt idx="17">
                  <c:v>2020</c:v>
                </c:pt>
                <c:pt idx="18">
                  <c:v>2020</c:v>
                </c:pt>
                <c:pt idx="19">
                  <c:v>2020</c:v>
                </c:pt>
                <c:pt idx="20">
                  <c:v>2021</c:v>
                </c:pt>
                <c:pt idx="21">
                  <c:v>2021</c:v>
                </c:pt>
              </c:strCache>
            </c:strRef>
          </c:cat>
          <c:val>
            <c:numRef>
              <c:f>'MCR MLOs'!$D$5:$D$26</c:f>
              <c:numCache>
                <c:formatCode>_(* #,##0_);_(* \(#,##0\);_(* "-"??_);_(@_)</c:formatCode>
                <c:ptCount val="22"/>
                <c:pt idx="0">
                  <c:v>76959</c:v>
                </c:pt>
                <c:pt idx="1">
                  <c:v>81606</c:v>
                </c:pt>
                <c:pt idx="2">
                  <c:v>84484</c:v>
                </c:pt>
                <c:pt idx="3">
                  <c:v>85755</c:v>
                </c:pt>
                <c:pt idx="4">
                  <c:v>82276</c:v>
                </c:pt>
                <c:pt idx="5">
                  <c:v>86190</c:v>
                </c:pt>
                <c:pt idx="6">
                  <c:v>87405</c:v>
                </c:pt>
                <c:pt idx="7">
                  <c:v>88205</c:v>
                </c:pt>
                <c:pt idx="8">
                  <c:v>86269</c:v>
                </c:pt>
                <c:pt idx="9">
                  <c:v>88855</c:v>
                </c:pt>
                <c:pt idx="10">
                  <c:v>88147</c:v>
                </c:pt>
                <c:pt idx="11">
                  <c:v>85647</c:v>
                </c:pt>
                <c:pt idx="12">
                  <c:v>82551</c:v>
                </c:pt>
                <c:pt idx="13">
                  <c:v>88832</c:v>
                </c:pt>
                <c:pt idx="14">
                  <c:v>92249</c:v>
                </c:pt>
                <c:pt idx="15">
                  <c:v>94070</c:v>
                </c:pt>
                <c:pt idx="16">
                  <c:v>94304</c:v>
                </c:pt>
                <c:pt idx="17">
                  <c:v>99308</c:v>
                </c:pt>
                <c:pt idx="18">
                  <c:v>105690</c:v>
                </c:pt>
                <c:pt idx="19">
                  <c:v>110569</c:v>
                </c:pt>
                <c:pt idx="20">
                  <c:v>114340</c:v>
                </c:pt>
                <c:pt idx="21">
                  <c:v>114669</c:v>
                </c:pt>
              </c:numCache>
            </c:numRef>
          </c:val>
          <c:smooth val="0"/>
          <c:extLst>
            <c:ext xmlns:c16="http://schemas.microsoft.com/office/drawing/2014/chart" uri="{C3380CC4-5D6E-409C-BE32-E72D297353CC}">
              <c16:uniqueId val="{00000002-6972-43E5-AEA5-83E068910A8A}"/>
            </c:ext>
          </c:extLst>
        </c:ser>
        <c:dLbls>
          <c:showLegendKey val="0"/>
          <c:showVal val="0"/>
          <c:showCatName val="0"/>
          <c:showSerName val="0"/>
          <c:showPercent val="0"/>
          <c:showBubbleSize val="0"/>
        </c:dLbls>
        <c:smooth val="0"/>
        <c:axId val="62668987"/>
        <c:axId val="23220815"/>
      </c:lineChart>
      <c:catAx>
        <c:axId val="62668987"/>
        <c:scaling>
          <c:orientation val="minMax"/>
        </c:scaling>
        <c:delete val="0"/>
        <c:axPos val="b"/>
        <c:numFmt formatCode="General" sourceLinked="0"/>
        <c:majorTickMark val="out"/>
        <c:minorTickMark val="none"/>
        <c:tickLblPos val="nextTo"/>
        <c:spPr>
          <a:ln w="6350" cap="flat" cmpd="sng"/>
        </c:spPr>
        <c:txPr>
          <a:bodyPr rot="0" vert="horz"/>
          <a:lstStyle/>
          <a:p>
            <a:pPr>
              <a:defRPr lang="en-US" sz="1000" u="none" baseline="0">
                <a:solidFill>
                  <a:schemeClr val="tx1"/>
                </a:solidFill>
              </a:defRPr>
            </a:pPr>
            <a:endParaRPr lang="en-US"/>
          </a:p>
        </c:txPr>
        <c:crossAx val="23220815"/>
        <c:crosses val="autoZero"/>
        <c:auto val="1"/>
        <c:lblAlgn val="ctr"/>
        <c:lblOffset val="100"/>
        <c:tickLblSkip val="4"/>
        <c:tickMarkSkip val="4"/>
        <c:noMultiLvlLbl val="0"/>
      </c:catAx>
      <c:valAx>
        <c:axId val="23220815"/>
        <c:scaling>
          <c:orientation val="minMax"/>
        </c:scaling>
        <c:delete val="0"/>
        <c:axPos val="l"/>
        <c:majorGridlines>
          <c:spPr>
            <a:ln w="6350">
              <a:noFill/>
            </a:ln>
          </c:spPr>
        </c:majorGridlines>
        <c:title>
          <c:tx>
            <c:rich>
              <a:bodyPr rot="-5400000" vert="horz"/>
              <a:lstStyle/>
              <a:p>
                <a:pPr algn="ctr">
                  <a:defRPr/>
                </a:pPr>
                <a:r>
                  <a:rPr lang="en-US" sz="1000" u="none" baseline="0">
                    <a:solidFill>
                      <a:schemeClr val="tx1"/>
                    </a:solidFill>
                  </a:rPr>
                  <a:t>Thousands</a:t>
                </a:r>
              </a:p>
            </c:rich>
          </c:tx>
          <c:layout/>
          <c:overlay val="0"/>
          <c:spPr>
            <a:noFill/>
            <a:ln w="6350">
              <a:noFill/>
            </a:ln>
          </c:spPr>
        </c:title>
        <c:numFmt formatCode="General" sourceLinked="1"/>
        <c:majorTickMark val="out"/>
        <c:minorTickMark val="none"/>
        <c:tickLblPos val="nextTo"/>
        <c:spPr>
          <a:ln w="6350" cap="flat" cmpd="sng"/>
        </c:spPr>
        <c:txPr>
          <a:bodyPr/>
          <a:lstStyle/>
          <a:p>
            <a:pPr>
              <a:defRPr lang="en-US" sz="1000" u="none" baseline="0">
                <a:solidFill>
                  <a:schemeClr val="tx1"/>
                </a:solidFill>
              </a:defRPr>
            </a:pPr>
            <a:endParaRPr lang="en-US"/>
          </a:p>
        </c:txPr>
        <c:crossAx val="62668987"/>
        <c:crosses val="autoZero"/>
        <c:crossBetween val="between"/>
        <c:majorUnit val="20000"/>
        <c:dispUnits>
          <c:builtInUnit val="thousands"/>
        </c:dispUnits>
      </c:valAx>
    </c:plotArea>
    <c:plotVisOnly val="1"/>
    <c:dispBlanksAs val="gap"/>
    <c:showDLblsOverMax val="0"/>
  </c:chart>
  <c:txPr>
    <a:bodyPr rot="0" vert="horz"/>
    <a:lstStyle/>
    <a:p>
      <a:pPr>
        <a:defRPr lang="en-US" sz="1200" u="none" baseline="0">
          <a:solidFill>
            <a:schemeClr val="tx1"/>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2743200</xdr:colOff>
      <xdr:row>1</xdr:row>
      <xdr:rowOff>333375</xdr:rowOff>
    </xdr:from>
    <xdr:to>
      <xdr:col>0</xdr:col>
      <xdr:colOff>4267200</xdr:colOff>
      <xdr:row>7</xdr:row>
      <xdr:rowOff>19049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bwMode="auto">
        <a:xfrm>
          <a:off x="2743200" y="714375"/>
          <a:ext cx="1524000" cy="10382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21</xdr:row>
      <xdr:rowOff>0</xdr:rowOff>
    </xdr:from>
    <xdr:to>
      <xdr:col>14</xdr:col>
      <xdr:colOff>314325</xdr:colOff>
      <xdr:row>37</xdr:row>
      <xdr:rowOff>28575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104774</xdr:colOff>
      <xdr:row>25</xdr:row>
      <xdr:rowOff>123824</xdr:rowOff>
    </xdr:from>
    <xdr:to>
      <xdr:col>16</xdr:col>
      <xdr:colOff>0</xdr:colOff>
      <xdr:row>50</xdr:row>
      <xdr:rowOff>38100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printing%20Output/NMLS%20Mortgage%20Industry%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Mortgage Entities in NMLS"/>
      <sheetName val="Counts by State Agency"/>
      <sheetName val="Company License Activity"/>
      <sheetName val="Individual License Activity"/>
      <sheetName val="MCR Originations"/>
      <sheetName val="Federal Registrations"/>
      <sheetName val="ISource"/>
      <sheetName val="CSource"/>
      <sheetName val="License Counts"/>
      <sheetName val="Company in State"/>
      <sheetName val="MLO in State"/>
      <sheetName val="MLOs per Company"/>
      <sheetName val="NMLS Mortgage Industry Report"/>
    </sheetNames>
    <sheetDataSet>
      <sheetData sheetId="0"/>
      <sheetData sheetId="1"/>
      <sheetData sheetId="2"/>
      <sheetData sheetId="3"/>
      <sheetData sheetId="4"/>
      <sheetData sheetId="5">
        <row r="3">
          <cell r="B3" t="str">
            <v>Quarter</v>
          </cell>
          <cell r="C3" t="str">
            <v>Filing Quarter</v>
          </cell>
        </row>
        <row r="4">
          <cell r="A4" t="str">
            <v>2016</v>
          </cell>
          <cell r="C4" t="str">
            <v>2016Q1</v>
          </cell>
        </row>
        <row r="5">
          <cell r="A5" t="str">
            <v>2016</v>
          </cell>
          <cell r="C5" t="str">
            <v>2016Q2</v>
          </cell>
        </row>
        <row r="6">
          <cell r="A6" t="str">
            <v>2016</v>
          </cell>
          <cell r="C6" t="str">
            <v>2016Q3</v>
          </cell>
        </row>
        <row r="7">
          <cell r="A7" t="str">
            <v>2016</v>
          </cell>
          <cell r="C7" t="str">
            <v>2016Q4</v>
          </cell>
        </row>
        <row r="8">
          <cell r="A8" t="str">
            <v>2017</v>
          </cell>
          <cell r="C8" t="str">
            <v>2017Q1</v>
          </cell>
        </row>
        <row r="9">
          <cell r="A9" t="str">
            <v>2017</v>
          </cell>
          <cell r="C9" t="str">
            <v>2017Q2</v>
          </cell>
        </row>
        <row r="10">
          <cell r="A10" t="str">
            <v>2017</v>
          </cell>
          <cell r="C10" t="str">
            <v>2017Q3</v>
          </cell>
        </row>
        <row r="11">
          <cell r="A11" t="str">
            <v>2017</v>
          </cell>
          <cell r="C11" t="str">
            <v>2017Q4</v>
          </cell>
        </row>
        <row r="12">
          <cell r="A12" t="str">
            <v>2018</v>
          </cell>
          <cell r="C12" t="str">
            <v>2018Q1</v>
          </cell>
        </row>
        <row r="13">
          <cell r="A13" t="str">
            <v>2018</v>
          </cell>
          <cell r="C13" t="str">
            <v>2018Q2</v>
          </cell>
        </row>
        <row r="14">
          <cell r="A14" t="str">
            <v>2018</v>
          </cell>
          <cell r="C14" t="str">
            <v>2018Q3</v>
          </cell>
        </row>
        <row r="15">
          <cell r="A15" t="str">
            <v>2018</v>
          </cell>
          <cell r="C15" t="str">
            <v>2018Q4</v>
          </cell>
        </row>
        <row r="16">
          <cell r="A16" t="str">
            <v>2019</v>
          </cell>
          <cell r="C16" t="str">
            <v>2019Q1</v>
          </cell>
        </row>
        <row r="17">
          <cell r="A17" t="str">
            <v>2019</v>
          </cell>
          <cell r="C17" t="str">
            <v>2019Q2</v>
          </cell>
        </row>
        <row r="18">
          <cell r="A18" t="str">
            <v>2019</v>
          </cell>
          <cell r="C18" t="str">
            <v>2019Q3</v>
          </cell>
        </row>
        <row r="19">
          <cell r="A19" t="str">
            <v>2019</v>
          </cell>
          <cell r="C19" t="str">
            <v>2019Q4</v>
          </cell>
        </row>
        <row r="20">
          <cell r="A20" t="str">
            <v>2020</v>
          </cell>
          <cell r="C20" t="str">
            <v>2020Q1</v>
          </cell>
        </row>
        <row r="21">
          <cell r="A21" t="str">
            <v>2020</v>
          </cell>
          <cell r="C21" t="str">
            <v>2020Q2</v>
          </cell>
        </row>
        <row r="22">
          <cell r="A22" t="str">
            <v>2020</v>
          </cell>
          <cell r="C22" t="str">
            <v>2020Q3</v>
          </cell>
        </row>
        <row r="23">
          <cell r="A23" t="str">
            <v>2020</v>
          </cell>
          <cell r="C23" t="str">
            <v>2020Q4</v>
          </cell>
        </row>
        <row r="24">
          <cell r="A24" t="str">
            <v>2021</v>
          </cell>
          <cell r="C24" t="str">
            <v>2021Q1</v>
          </cell>
        </row>
        <row r="25">
          <cell r="A25" t="str">
            <v>2021</v>
          </cell>
          <cell r="C25" t="str">
            <v>2021Q2</v>
          </cell>
        </row>
      </sheetData>
      <sheetData sheetId="6"/>
      <sheetData sheetId="7"/>
      <sheetData sheetId="8"/>
      <sheetData sheetId="9"/>
      <sheetData sheetId="10"/>
      <sheetData sheetId="11"/>
      <sheetData sheetId="12"/>
      <sheetData sheetId="13" refreshError="1"/>
    </sheetDataSet>
  </externalBook>
</externalLink>
</file>

<file path=xl/tables/table1.xml><?xml version="1.0" encoding="utf-8"?>
<table xmlns="http://schemas.openxmlformats.org/spreadsheetml/2006/main" id="1" name="Table1" displayName="Table1" ref="A3:E6" totalsRowShown="0" headerRowDxfId="28" dataDxfId="27" tableBorderDxfId="26">
  <autoFilter ref="A3:E6"/>
  <tableColumns count="5">
    <tableColumn id="1" name="Type" dataDxfId="25"/>
    <tableColumn id="2" name="Unique Entities" dataDxfId="24"/>
    <tableColumn id="3" name="Annual Growth-E" dataDxfId="23" dataCellStyle="Percent"/>
    <tableColumn id="4" name="Licenses" dataDxfId="22"/>
    <tableColumn id="5" name="Over the Year Growth" dataDxfId="21" dataCellStyle="Percent"/>
  </tableColumns>
  <tableStyleInfo name="TableStyleLight9" showFirstColumn="0" showLastColumn="0" showRowStripes="1" showColumnStripes="0"/>
</table>
</file>

<file path=xl/tables/table2.xml><?xml version="1.0" encoding="utf-8"?>
<table xmlns="http://schemas.openxmlformats.org/spreadsheetml/2006/main" id="3" name="Table3" displayName="Table3" ref="A11:C13" totalsRowShown="0" tableBorderDxfId="20">
  <autoFilter ref="A11:C13"/>
  <tableColumns count="3">
    <tableColumn id="1" name="Type" dataDxfId="19"/>
    <tableColumn id="2" name="Unique Entities" dataDxfId="18"/>
    <tableColumn id="3" name="Over the Year Growth" dataDxfId="17"/>
  </tableColumns>
  <tableStyleInfo name="TableStyleLight13" showFirstColumn="0" showLastColumn="0" showRowStripes="1" showColumnStripes="0"/>
</table>
</file>

<file path=xl/tables/table3.xml><?xml version="1.0" encoding="utf-8"?>
<table xmlns="http://schemas.openxmlformats.org/spreadsheetml/2006/main" id="4" name="Table4" displayName="Table4" ref="A16:C18" totalsRowShown="0" tableBorderDxfId="16">
  <autoFilter ref="A16:C18"/>
  <tableColumns count="3">
    <tableColumn id="1" name="Type" dataDxfId="15"/>
    <tableColumn id="2" name="Unique Entities" dataDxfId="14"/>
    <tableColumn id="3" name="Over the Year Growth" dataDxfId="13"/>
  </tableColumns>
  <tableStyleInfo name="TableStyleLight13" showFirstColumn="0" showLastColumn="0" showRowStripes="1" showColumnStripes="0"/>
</table>
</file>

<file path=xl/tables/table4.xml><?xml version="1.0" encoding="utf-8"?>
<table xmlns="http://schemas.openxmlformats.org/spreadsheetml/2006/main" id="8" name="Table29" displayName="Table29" ref="A3:F25" totalsRowShown="0" headerRowDxfId="12" dataDxfId="11">
  <autoFilter ref="A3:F25"/>
  <tableColumns count="6">
    <tableColumn id="5" name="Year" dataDxfId="10">
      <calculatedColumnFormula>LEFT(Table29[[#This Row],[Filing Quarter]],4)</calculatedColumnFormula>
    </tableColumn>
    <tableColumn id="6" name="Quarter" dataDxfId="9">
      <calculatedColumnFormula>RIGHT(Table29[[#This Row],[Filing Quarter]],2)</calculatedColumnFormula>
    </tableColumn>
    <tableColumn id="1" name="Filing Quarter" dataDxfId="8"/>
    <tableColumn id="2" name="Home Purchase" dataDxfId="7" dataCellStyle="Currency"/>
    <tableColumn id="3" name="Refinancing" dataDxfId="6" dataCellStyle="Currency"/>
    <tableColumn id="4" name="Home Improvement" dataDxfId="5" dataCellStyle="Currency"/>
  </tableColumns>
  <tableStyleInfo name="TableStyleLight13" showFirstColumn="0" showLastColumn="0" showRowStripes="1" showColumnStripes="0"/>
</table>
</file>

<file path=xl/tables/table5.xml><?xml version="1.0" encoding="utf-8"?>
<table xmlns="http://schemas.openxmlformats.org/spreadsheetml/2006/main" id="7" name="Table138" displayName="Table138" ref="A4:D26" totalsRowShown="0" headerRowDxfId="4">
  <autoFilter ref="A4:D26"/>
  <tableColumns count="4">
    <tableColumn id="4" name="Year" dataDxfId="3">
      <calculatedColumnFormula>LEFT(Table138[[#This Row],[Filing Quarter]],4)</calculatedColumnFormula>
    </tableColumn>
    <tableColumn id="3" name="Quarter" dataDxfId="2">
      <calculatedColumnFormula>RIGHT(Table138[[#This Row],[Filing Quarter]],2)</calculatedColumnFormula>
    </tableColumn>
    <tableColumn id="1" name="Filing Quarter" dataDxfId="1">
      <calculatedColumnFormula>RIGHT([1]!Table2[[#This Row],[Filing Quarter]],2)</calculatedColumnFormula>
    </tableColumn>
    <tableColumn id="2" name="Active MLOs" dataDxfId="0" dataCellStyle="Comma"/>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tabSelected="1" workbookViewId="0"/>
  </sheetViews>
  <sheetFormatPr defaultRowHeight="15" x14ac:dyDescent="0.25"/>
  <cols>
    <col min="1" max="1" width="81" bestFit="1" customWidth="1"/>
  </cols>
  <sheetData>
    <row r="1" spans="1:1" ht="30" customHeight="1" x14ac:dyDescent="0.25">
      <c r="A1" s="1" t="s">
        <v>0</v>
      </c>
    </row>
    <row r="2" spans="1:1" ht="31.5" customHeight="1" x14ac:dyDescent="0.5">
      <c r="A2" s="2" t="s">
        <v>4</v>
      </c>
    </row>
    <row r="3" spans="1:1" ht="15" customHeight="1" x14ac:dyDescent="0.25">
      <c r="A3" s="3"/>
    </row>
    <row r="4" spans="1:1" ht="15" customHeight="1" x14ac:dyDescent="0.25">
      <c r="A4" s="4" t="s">
        <v>5</v>
      </c>
    </row>
    <row r="5" spans="1:1" ht="15" customHeight="1" x14ac:dyDescent="0.25">
      <c r="A5" s="4" t="s">
        <v>1</v>
      </c>
    </row>
    <row r="6" spans="1:1" ht="15" customHeight="1" x14ac:dyDescent="0.25">
      <c r="A6" s="4" t="s">
        <v>2</v>
      </c>
    </row>
    <row r="7" spans="1:1" ht="15" customHeight="1" x14ac:dyDescent="0.25">
      <c r="A7" s="4" t="s">
        <v>3</v>
      </c>
    </row>
    <row r="12" spans="1:1" ht="15" customHeight="1" x14ac:dyDescent="0.25">
      <c r="A12" s="5" t="s">
        <v>145</v>
      </c>
    </row>
    <row r="13" spans="1:1" ht="15" customHeight="1" x14ac:dyDescent="0.25"/>
  </sheetData>
  <pageMargins left="0.7" right="0.7" top="0.75" bottom="0.75" header="0.3" footer="0.3"/>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10" workbookViewId="0">
      <selection activeCell="B23" sqref="B23"/>
    </sheetView>
  </sheetViews>
  <sheetFormatPr defaultRowHeight="15" x14ac:dyDescent="0.25"/>
  <cols>
    <col min="1" max="1" width="11.42578125" customWidth="1"/>
    <col min="2" max="2" width="17" customWidth="1"/>
    <col min="3" max="3" width="22.42578125" customWidth="1"/>
    <col min="4" max="4" width="9.140625" customWidth="1"/>
    <col min="5" max="5" width="12" customWidth="1"/>
  </cols>
  <sheetData>
    <row r="1" spans="1:6" ht="18" customHeight="1" x14ac:dyDescent="0.25">
      <c r="A1" s="6" t="s">
        <v>6</v>
      </c>
    </row>
    <row r="2" spans="1:6" ht="15" customHeight="1" x14ac:dyDescent="0.25">
      <c r="A2" s="7" t="s">
        <v>7</v>
      </c>
    </row>
    <row r="3" spans="1:6" s="17" customFormat="1" ht="30" customHeight="1" x14ac:dyDescent="0.25">
      <c r="A3" s="18" t="s">
        <v>8</v>
      </c>
      <c r="B3" s="18" t="s">
        <v>9</v>
      </c>
      <c r="C3" s="18" t="s">
        <v>17</v>
      </c>
      <c r="D3" s="19" t="s">
        <v>16</v>
      </c>
      <c r="E3" s="18" t="s">
        <v>10</v>
      </c>
    </row>
    <row r="4" spans="1:6" ht="12.75" customHeight="1" thickBot="1" x14ac:dyDescent="0.3">
      <c r="A4" s="127" t="s">
        <v>19</v>
      </c>
      <c r="B4" s="128">
        <v>20267</v>
      </c>
      <c r="C4" s="134">
        <v>9.9256929001464447E-2</v>
      </c>
      <c r="D4" s="129">
        <v>55217</v>
      </c>
      <c r="E4" s="132">
        <v>0.128558873423672</v>
      </c>
      <c r="F4" s="16"/>
    </row>
    <row r="5" spans="1:6" ht="12.75" customHeight="1" thickBot="1" x14ac:dyDescent="0.3">
      <c r="A5" s="127" t="s">
        <v>20</v>
      </c>
      <c r="B5" s="128">
        <v>28201</v>
      </c>
      <c r="C5" s="134">
        <v>9.6803049159925325E-2</v>
      </c>
      <c r="D5" s="129">
        <v>91240</v>
      </c>
      <c r="E5" s="132">
        <v>0.22583332213728152</v>
      </c>
      <c r="F5" s="16"/>
    </row>
    <row r="6" spans="1:6" ht="12.75" customHeight="1" thickBot="1" x14ac:dyDescent="0.3">
      <c r="A6" s="127" t="s">
        <v>21</v>
      </c>
      <c r="B6" s="128">
        <v>197915</v>
      </c>
      <c r="C6" s="134">
        <v>0.22247478334990767</v>
      </c>
      <c r="D6" s="129">
        <v>802071</v>
      </c>
      <c r="E6" s="132">
        <v>0.40794240936953635</v>
      </c>
      <c r="F6" s="16"/>
    </row>
    <row r="7" spans="1:6" ht="15.75" customHeight="1" x14ac:dyDescent="0.25">
      <c r="A7" s="12"/>
      <c r="B7" s="12"/>
      <c r="C7" s="12"/>
      <c r="D7" s="13"/>
      <c r="E7" s="12"/>
    </row>
    <row r="8" spans="1:6" ht="70.5" customHeight="1" x14ac:dyDescent="0.25">
      <c r="A8" s="136" t="s">
        <v>12</v>
      </c>
      <c r="B8" s="136"/>
      <c r="C8" s="136"/>
      <c r="D8" s="136"/>
      <c r="E8" s="136"/>
    </row>
    <row r="9" spans="1:6" ht="15" customHeight="1" x14ac:dyDescent="0.25">
      <c r="A9" s="9"/>
      <c r="B9" s="9"/>
      <c r="C9" s="9"/>
      <c r="D9" s="9"/>
      <c r="E9" s="9"/>
    </row>
    <row r="10" spans="1:6" ht="15" customHeight="1" x14ac:dyDescent="0.25">
      <c r="A10" s="10" t="s">
        <v>13</v>
      </c>
      <c r="B10" s="8"/>
      <c r="C10" s="8"/>
      <c r="D10" s="9"/>
      <c r="E10" s="9"/>
    </row>
    <row r="11" spans="1:6" ht="15" customHeight="1" thickBot="1" x14ac:dyDescent="0.3">
      <c r="A11" s="14" t="s">
        <v>8</v>
      </c>
      <c r="B11" s="15" t="s">
        <v>9</v>
      </c>
      <c r="C11" s="15" t="s">
        <v>10</v>
      </c>
      <c r="D11" s="8"/>
      <c r="E11" s="8"/>
    </row>
    <row r="12" spans="1:6" ht="12.75" customHeight="1" thickBot="1" x14ac:dyDescent="0.3">
      <c r="A12" s="124" t="s">
        <v>19</v>
      </c>
      <c r="B12" s="130">
        <v>8318</v>
      </c>
      <c r="C12" s="126">
        <v>-2.6223366892999297E-2</v>
      </c>
      <c r="D12" s="8"/>
      <c r="E12" s="8"/>
    </row>
    <row r="13" spans="1:6" ht="12.75" customHeight="1" thickBot="1" x14ac:dyDescent="0.3">
      <c r="A13" s="124" t="s">
        <v>21</v>
      </c>
      <c r="B13" s="130">
        <v>389271</v>
      </c>
      <c r="C13" s="126">
        <v>-4.329457564385198E-2</v>
      </c>
      <c r="D13" s="8"/>
      <c r="E13" s="8"/>
    </row>
    <row r="14" spans="1:6" ht="15" customHeight="1" x14ac:dyDescent="0.25">
      <c r="A14" s="8"/>
      <c r="B14" s="8"/>
      <c r="C14" s="8"/>
      <c r="D14" s="8"/>
      <c r="E14" s="8"/>
    </row>
    <row r="15" spans="1:6" ht="15" customHeight="1" x14ac:dyDescent="0.25">
      <c r="A15" s="10" t="s">
        <v>14</v>
      </c>
      <c r="B15" s="8"/>
      <c r="C15" s="8"/>
      <c r="D15" s="8"/>
      <c r="E15" s="8"/>
    </row>
    <row r="16" spans="1:6" ht="15" customHeight="1" thickBot="1" x14ac:dyDescent="0.3">
      <c r="A16" s="14" t="s">
        <v>8</v>
      </c>
      <c r="B16" s="15" t="s">
        <v>9</v>
      </c>
      <c r="C16" s="15" t="s">
        <v>10</v>
      </c>
      <c r="D16" s="8"/>
      <c r="E16" s="8"/>
    </row>
    <row r="17" spans="1:5" ht="12.75" customHeight="1" thickBot="1" x14ac:dyDescent="0.3">
      <c r="A17" s="124" t="s">
        <v>19</v>
      </c>
      <c r="B17" s="125">
        <v>89</v>
      </c>
      <c r="C17" s="126">
        <v>5.6179775280898875E-2</v>
      </c>
      <c r="D17" s="8"/>
      <c r="E17" s="8"/>
    </row>
    <row r="18" spans="1:5" ht="12.75" customHeight="1" thickBot="1" x14ac:dyDescent="0.3">
      <c r="A18" s="124" t="s">
        <v>21</v>
      </c>
      <c r="B18" s="125">
        <v>3518</v>
      </c>
      <c r="C18" s="126">
        <v>-6.9073337123365552E-2</v>
      </c>
      <c r="D18" s="8"/>
      <c r="E18" s="8"/>
    </row>
    <row r="19" spans="1:5" ht="15" customHeight="1" x14ac:dyDescent="0.25">
      <c r="A19" s="11" t="s">
        <v>11</v>
      </c>
      <c r="B19" s="8"/>
      <c r="C19" s="8"/>
      <c r="D19" s="8"/>
      <c r="E19" s="8"/>
    </row>
    <row r="20" spans="1:5" ht="25.5" customHeight="1" x14ac:dyDescent="0.25">
      <c r="A20" s="136" t="s">
        <v>195</v>
      </c>
      <c r="B20" s="136"/>
      <c r="C20" s="136"/>
      <c r="D20" s="136"/>
      <c r="E20" s="136"/>
    </row>
    <row r="21" spans="1:5" ht="25.5" customHeight="1" x14ac:dyDescent="0.25"/>
  </sheetData>
  <mergeCells count="2">
    <mergeCell ref="A8:E8"/>
    <mergeCell ref="A20:E20"/>
  </mergeCells>
  <pageMargins left="0.7" right="0.7" top="0.75" bottom="0.75" header="0.3" footer="0.3"/>
  <pageSetup orientation="portrait" horizontalDpi="360" verticalDpi="360"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workbookViewId="0">
      <selection activeCell="A2" sqref="A2"/>
    </sheetView>
  </sheetViews>
  <sheetFormatPr defaultRowHeight="15" x14ac:dyDescent="0.25"/>
  <cols>
    <col min="1" max="1" width="18.7109375" customWidth="1"/>
    <col min="2" max="2" width="11.7109375" customWidth="1"/>
    <col min="3" max="3" width="11.85546875" customWidth="1"/>
    <col min="4" max="4" width="12.5703125" customWidth="1"/>
    <col min="5" max="5" width="12.85546875" customWidth="1"/>
    <col min="6" max="7" width="11.7109375" customWidth="1"/>
    <col min="8" max="8" width="13.28515625" customWidth="1"/>
    <col min="9" max="9" width="14" customWidth="1"/>
    <col min="11" max="14" width="0" hidden="1" customWidth="1"/>
  </cols>
  <sheetData>
    <row r="1" spans="1:14" ht="18" customHeight="1" x14ac:dyDescent="0.25">
      <c r="A1" s="52" t="str">
        <f>"2. State-Licensed Mortgage Entities"&amp;CHAR(185)&amp;", "&amp;TEXT(M7-1,"mmmm dd, yyyy")</f>
        <v>2. State-Licensed Mortgage Entities¹, June 30, 2021</v>
      </c>
      <c r="B1" s="53"/>
      <c r="C1" s="53"/>
      <c r="D1" s="53"/>
      <c r="E1" s="53"/>
      <c r="F1" s="53"/>
      <c r="G1" s="53"/>
      <c r="H1" s="53"/>
      <c r="I1" s="53"/>
      <c r="K1" s="21" t="s">
        <v>25</v>
      </c>
      <c r="L1" s="21" t="s">
        <v>26</v>
      </c>
      <c r="M1" s="22" t="s">
        <v>27</v>
      </c>
      <c r="N1" s="20" t="s">
        <v>28</v>
      </c>
    </row>
    <row r="2" spans="1:14" ht="15.75" customHeight="1" thickBot="1" x14ac:dyDescent="0.3">
      <c r="K2" s="20"/>
      <c r="L2" s="20"/>
      <c r="M2" s="20"/>
      <c r="N2" s="20"/>
    </row>
    <row r="3" spans="1:14" ht="19.5" customHeight="1" thickBot="1" x14ac:dyDescent="0.35">
      <c r="A3" s="31"/>
      <c r="B3" s="140" t="s">
        <v>29</v>
      </c>
      <c r="C3" s="141"/>
      <c r="D3" s="142"/>
      <c r="E3" s="32" t="s">
        <v>30</v>
      </c>
      <c r="F3" s="140" t="s">
        <v>31</v>
      </c>
      <c r="G3" s="141"/>
      <c r="H3" s="141"/>
      <c r="I3" s="142"/>
      <c r="K3" s="23"/>
      <c r="L3" s="23"/>
      <c r="M3" s="23"/>
      <c r="N3" s="23"/>
    </row>
    <row r="4" spans="1:14" ht="45" customHeight="1" x14ac:dyDescent="0.25">
      <c r="A4" s="33" t="s">
        <v>32</v>
      </c>
      <c r="B4" s="34" t="s">
        <v>33</v>
      </c>
      <c r="C4" s="35" t="s">
        <v>99</v>
      </c>
      <c r="D4" s="36" t="s">
        <v>100</v>
      </c>
      <c r="E4" s="37" t="s">
        <v>34</v>
      </c>
      <c r="F4" s="34" t="s">
        <v>35</v>
      </c>
      <c r="G4" s="35" t="s">
        <v>99</v>
      </c>
      <c r="H4" s="35" t="s">
        <v>100</v>
      </c>
      <c r="I4" s="38" t="s">
        <v>36</v>
      </c>
      <c r="K4" s="24"/>
      <c r="L4" s="24"/>
      <c r="M4" s="24"/>
      <c r="N4" s="24"/>
    </row>
    <row r="5" spans="1:14" ht="15" customHeight="1" x14ac:dyDescent="0.25">
      <c r="A5" s="39" t="s">
        <v>37</v>
      </c>
      <c r="B5" s="40">
        <v>723</v>
      </c>
      <c r="C5" s="41">
        <v>5.2401746724890827E-2</v>
      </c>
      <c r="D5" s="42">
        <v>114</v>
      </c>
      <c r="E5" s="43">
        <v>1369</v>
      </c>
      <c r="F5" s="40">
        <v>14579</v>
      </c>
      <c r="G5" s="41">
        <v>0.10430237842751099</v>
      </c>
      <c r="H5" s="44">
        <v>1389</v>
      </c>
      <c r="I5" s="45">
        <v>20.370078740157481</v>
      </c>
      <c r="K5" s="29"/>
    </row>
    <row r="6" spans="1:14" ht="15" customHeight="1" x14ac:dyDescent="0.25">
      <c r="A6" s="39" t="s">
        <v>38</v>
      </c>
      <c r="B6" s="40">
        <v>236</v>
      </c>
      <c r="C6" s="41">
        <v>4.4247787610619468E-2</v>
      </c>
      <c r="D6" s="42">
        <v>20</v>
      </c>
      <c r="E6" s="43">
        <v>484</v>
      </c>
      <c r="F6" s="40">
        <v>3970</v>
      </c>
      <c r="G6" s="41">
        <v>0.15306418820795817</v>
      </c>
      <c r="H6" s="44">
        <v>196</v>
      </c>
      <c r="I6" s="45">
        <v>17.313432835820894</v>
      </c>
      <c r="K6" s="29"/>
      <c r="M6" s="25">
        <v>1</v>
      </c>
    </row>
    <row r="7" spans="1:14" ht="15" customHeight="1" x14ac:dyDescent="0.25">
      <c r="A7" s="39" t="s">
        <v>39</v>
      </c>
      <c r="B7" s="40">
        <v>1338</v>
      </c>
      <c r="C7" s="41">
        <v>5.8544303797468354E-2</v>
      </c>
      <c r="D7" s="42">
        <v>645</v>
      </c>
      <c r="E7" s="43">
        <v>4658</v>
      </c>
      <c r="F7" s="40">
        <v>29500</v>
      </c>
      <c r="G7" s="41">
        <v>0.11886520518850034</v>
      </c>
      <c r="H7" s="44">
        <v>9562</v>
      </c>
      <c r="I7" s="45">
        <v>22.989455184534272</v>
      </c>
      <c r="K7" s="29"/>
      <c r="M7" s="26" t="s">
        <v>194</v>
      </c>
    </row>
    <row r="8" spans="1:14" ht="15" customHeight="1" x14ac:dyDescent="0.25">
      <c r="A8" s="39" t="s">
        <v>41</v>
      </c>
      <c r="B8" s="40">
        <v>471</v>
      </c>
      <c r="C8" s="41">
        <v>7.289293849658314E-2</v>
      </c>
      <c r="D8" s="42">
        <v>28</v>
      </c>
      <c r="E8" s="43">
        <v>1176</v>
      </c>
      <c r="F8" s="40">
        <v>8373</v>
      </c>
      <c r="G8" s="41">
        <v>0.11729383506805445</v>
      </c>
      <c r="H8" s="44">
        <v>421</v>
      </c>
      <c r="I8" s="45">
        <v>19.911904761904761</v>
      </c>
      <c r="K8" s="29"/>
    </row>
    <row r="9" spans="1:14" ht="15" customHeight="1" x14ac:dyDescent="0.25">
      <c r="A9" s="39" t="s">
        <v>42</v>
      </c>
      <c r="B9" s="40">
        <v>6892</v>
      </c>
      <c r="C9" s="41">
        <v>3.5767959122332431E-2</v>
      </c>
      <c r="D9" s="42">
        <v>6805</v>
      </c>
      <c r="E9" s="43">
        <v>911</v>
      </c>
      <c r="F9" s="40">
        <v>21500</v>
      </c>
      <c r="G9" s="41">
        <v>3.509701025468201E-2</v>
      </c>
      <c r="H9" s="44">
        <v>19842</v>
      </c>
      <c r="I9" s="45">
        <v>2.7104065965311346</v>
      </c>
      <c r="K9" s="29"/>
    </row>
    <row r="10" spans="1:14" ht="15" customHeight="1" x14ac:dyDescent="0.25">
      <c r="A10" s="39" t="s">
        <v>43</v>
      </c>
      <c r="B10" s="40">
        <v>1739</v>
      </c>
      <c r="C10" s="41">
        <v>4.131736526946108E-2</v>
      </c>
      <c r="D10" s="42">
        <v>848</v>
      </c>
      <c r="E10" s="43">
        <v>7749</v>
      </c>
      <c r="F10" s="40">
        <v>54510</v>
      </c>
      <c r="G10" s="41">
        <v>0.16828839641647736</v>
      </c>
      <c r="H10" s="44">
        <v>20203</v>
      </c>
      <c r="I10" s="45">
        <v>27.772477064220183</v>
      </c>
      <c r="K10" s="29"/>
    </row>
    <row r="11" spans="1:14" ht="15" customHeight="1" x14ac:dyDescent="0.25">
      <c r="A11" s="39" t="s">
        <v>44</v>
      </c>
      <c r="B11" s="40">
        <v>2250</v>
      </c>
      <c r="C11" s="41">
        <v>6.2322946175637391E-2</v>
      </c>
      <c r="D11" s="42">
        <v>793</v>
      </c>
      <c r="E11" s="27" t="s">
        <v>185</v>
      </c>
      <c r="F11" s="40">
        <v>23158</v>
      </c>
      <c r="G11" s="41">
        <v>0.13508479560827369</v>
      </c>
      <c r="H11" s="44">
        <v>4851</v>
      </c>
      <c r="I11" s="45">
        <v>10.965660770031217</v>
      </c>
      <c r="K11" s="30" t="s">
        <v>45</v>
      </c>
    </row>
    <row r="12" spans="1:14" ht="15" customHeight="1" x14ac:dyDescent="0.25">
      <c r="A12" s="39" t="s">
        <v>46</v>
      </c>
      <c r="B12" s="40">
        <v>724</v>
      </c>
      <c r="C12" s="41">
        <v>3.5765379113018601E-2</v>
      </c>
      <c r="D12" s="42">
        <v>142</v>
      </c>
      <c r="E12" s="43">
        <v>1126</v>
      </c>
      <c r="F12" s="40">
        <v>11995</v>
      </c>
      <c r="G12" s="41">
        <v>0.13085698123880457</v>
      </c>
      <c r="H12" s="44">
        <v>1129</v>
      </c>
      <c r="I12" s="45">
        <v>16.490909090909092</v>
      </c>
    </row>
    <row r="13" spans="1:14" ht="15" customHeight="1" x14ac:dyDescent="0.25">
      <c r="A13" s="39" t="s">
        <v>47</v>
      </c>
      <c r="B13" s="40">
        <v>464</v>
      </c>
      <c r="C13" s="41">
        <v>4.5045045045045043E-2</v>
      </c>
      <c r="D13" s="42">
        <v>20</v>
      </c>
      <c r="E13" s="43">
        <v>994</v>
      </c>
      <c r="F13" s="40">
        <v>8059</v>
      </c>
      <c r="G13" s="41">
        <v>0.16409071211902354</v>
      </c>
      <c r="H13" s="44">
        <v>340</v>
      </c>
      <c r="I13" s="45">
        <v>16.390300230946881</v>
      </c>
    </row>
    <row r="14" spans="1:14" ht="15" customHeight="1" x14ac:dyDescent="0.25">
      <c r="A14" s="39" t="s">
        <v>48</v>
      </c>
      <c r="B14" s="40">
        <v>704</v>
      </c>
      <c r="C14" s="41">
        <v>3.9881831610044313E-2</v>
      </c>
      <c r="D14" s="42">
        <v>9</v>
      </c>
      <c r="E14" s="43">
        <v>1051</v>
      </c>
      <c r="F14" s="40">
        <v>8068</v>
      </c>
      <c r="G14" s="41">
        <v>0.13171552812456164</v>
      </c>
      <c r="H14" s="44">
        <v>92</v>
      </c>
      <c r="I14" s="45">
        <v>13.030685920577618</v>
      </c>
    </row>
    <row r="15" spans="1:14" ht="15" customHeight="1" x14ac:dyDescent="0.25">
      <c r="A15" s="39" t="s">
        <v>49</v>
      </c>
      <c r="B15" s="40">
        <v>4052</v>
      </c>
      <c r="C15" s="41">
        <v>6.5754865860073647E-2</v>
      </c>
      <c r="D15" s="42">
        <v>1889</v>
      </c>
      <c r="E15" s="43">
        <v>6461</v>
      </c>
      <c r="F15" s="40">
        <v>53698</v>
      </c>
      <c r="G15" s="41">
        <v>0.11231253624989643</v>
      </c>
      <c r="H15" s="44">
        <v>15192</v>
      </c>
      <c r="I15" s="28" t="s">
        <v>186</v>
      </c>
    </row>
    <row r="16" spans="1:14" ht="15" customHeight="1" x14ac:dyDescent="0.25">
      <c r="A16" s="39" t="s">
        <v>50</v>
      </c>
      <c r="B16" s="40">
        <v>1486</v>
      </c>
      <c r="C16" s="41">
        <v>7.2924187725631764E-2</v>
      </c>
      <c r="D16" s="42">
        <v>552</v>
      </c>
      <c r="E16" s="43">
        <v>745</v>
      </c>
      <c r="F16" s="40">
        <v>25636</v>
      </c>
      <c r="G16" s="41">
        <v>0.1205035185104244</v>
      </c>
      <c r="H16" s="44">
        <v>4312</v>
      </c>
      <c r="I16" s="45">
        <v>17.634920634920636</v>
      </c>
    </row>
    <row r="17" spans="1:9" ht="15" customHeight="1" x14ac:dyDescent="0.25">
      <c r="A17" s="39" t="s">
        <v>51</v>
      </c>
      <c r="B17" s="40">
        <v>20</v>
      </c>
      <c r="C17" s="41">
        <v>0</v>
      </c>
      <c r="D17" s="42">
        <v>3</v>
      </c>
      <c r="E17" s="43">
        <v>31</v>
      </c>
      <c r="F17" s="40">
        <v>14</v>
      </c>
      <c r="G17" s="41">
        <v>7.6923076923076927E-2</v>
      </c>
      <c r="H17" s="44">
        <v>12</v>
      </c>
      <c r="I17" s="45">
        <v>3.25</v>
      </c>
    </row>
    <row r="18" spans="1:9" ht="15" customHeight="1" x14ac:dyDescent="0.25">
      <c r="A18" s="39" t="s">
        <v>52</v>
      </c>
      <c r="B18" s="40">
        <v>355</v>
      </c>
      <c r="C18" s="41">
        <v>1.4285714285714285E-2</v>
      </c>
      <c r="D18" s="42">
        <v>96</v>
      </c>
      <c r="E18" s="43">
        <v>247</v>
      </c>
      <c r="F18" s="40">
        <v>4185</v>
      </c>
      <c r="G18" s="41">
        <v>0.2155097298867267</v>
      </c>
      <c r="H18" s="44">
        <v>1015</v>
      </c>
      <c r="I18" s="45">
        <v>13.568265682656827</v>
      </c>
    </row>
    <row r="19" spans="1:9" ht="15" customHeight="1" x14ac:dyDescent="0.25">
      <c r="A19" s="39" t="s">
        <v>53</v>
      </c>
      <c r="B19" s="40">
        <v>612</v>
      </c>
      <c r="C19" s="41">
        <v>8.5106382978723402E-2</v>
      </c>
      <c r="D19" s="42">
        <v>48</v>
      </c>
      <c r="E19" s="43">
        <v>1519</v>
      </c>
      <c r="F19" s="40">
        <v>7585</v>
      </c>
      <c r="G19" s="41">
        <v>0.16728224068944292</v>
      </c>
      <c r="H19" s="44">
        <v>845</v>
      </c>
      <c r="I19" s="45">
        <v>12.211849192100539</v>
      </c>
    </row>
    <row r="20" spans="1:9" ht="15" customHeight="1" x14ac:dyDescent="0.25">
      <c r="A20" s="39" t="s">
        <v>54</v>
      </c>
      <c r="B20" s="40">
        <v>961</v>
      </c>
      <c r="C20" s="41">
        <v>3.0010718113612004E-2</v>
      </c>
      <c r="D20" s="42">
        <v>340</v>
      </c>
      <c r="E20" s="43">
        <v>647</v>
      </c>
      <c r="F20" s="40">
        <v>23226</v>
      </c>
      <c r="G20" s="41">
        <v>9.5566037735849055E-2</v>
      </c>
      <c r="H20" s="44">
        <v>4451</v>
      </c>
      <c r="I20" s="45">
        <v>24.746070133010882</v>
      </c>
    </row>
    <row r="21" spans="1:9" ht="15" customHeight="1" x14ac:dyDescent="0.25">
      <c r="A21" s="39" t="s">
        <v>55</v>
      </c>
      <c r="B21" s="40">
        <v>399</v>
      </c>
      <c r="C21" s="41">
        <v>2.0460358056265986E-2</v>
      </c>
      <c r="D21" s="42">
        <v>26</v>
      </c>
      <c r="E21" s="27" t="s">
        <v>185</v>
      </c>
      <c r="F21" s="40">
        <v>17741</v>
      </c>
      <c r="G21" s="41">
        <v>0.14384268214055448</v>
      </c>
      <c r="H21" s="44">
        <v>1488</v>
      </c>
      <c r="I21" s="45">
        <v>41.084432717678098</v>
      </c>
    </row>
    <row r="22" spans="1:9" ht="15" customHeight="1" x14ac:dyDescent="0.25">
      <c r="A22" s="39" t="s">
        <v>56</v>
      </c>
      <c r="B22" s="40">
        <v>227</v>
      </c>
      <c r="C22" s="41">
        <v>2.7149321266968326E-2</v>
      </c>
      <c r="D22" s="42">
        <v>95</v>
      </c>
      <c r="E22" s="43">
        <v>25</v>
      </c>
      <c r="F22" s="40">
        <v>702</v>
      </c>
      <c r="G22" s="41">
        <v>0.11251980982567353</v>
      </c>
      <c r="H22" s="44">
        <v>269</v>
      </c>
      <c r="I22" s="45">
        <v>2.7545454545454544</v>
      </c>
    </row>
    <row r="23" spans="1:9" ht="15" customHeight="1" x14ac:dyDescent="0.25">
      <c r="A23" s="39" t="s">
        <v>57</v>
      </c>
      <c r="B23" s="40">
        <v>732</v>
      </c>
      <c r="C23" s="41">
        <v>4.5714285714285714E-2</v>
      </c>
      <c r="D23" s="42">
        <v>112</v>
      </c>
      <c r="E23" s="43">
        <v>1461</v>
      </c>
      <c r="F23" s="40">
        <v>12479</v>
      </c>
      <c r="G23" s="41">
        <v>9.0154625666113389E-2</v>
      </c>
      <c r="H23" s="44">
        <v>424</v>
      </c>
      <c r="I23" s="45">
        <v>29.668571428571429</v>
      </c>
    </row>
    <row r="24" spans="1:9" ht="15" customHeight="1" x14ac:dyDescent="0.25">
      <c r="A24" s="39" t="s">
        <v>58</v>
      </c>
      <c r="B24" s="40">
        <v>500</v>
      </c>
      <c r="C24" s="41">
        <v>3.7344398340248962E-2</v>
      </c>
      <c r="D24" s="42">
        <v>40</v>
      </c>
      <c r="E24" s="43">
        <v>1303</v>
      </c>
      <c r="F24" s="40">
        <v>9347</v>
      </c>
      <c r="G24" s="41">
        <v>0.11181158558344237</v>
      </c>
      <c r="H24" s="44">
        <v>839</v>
      </c>
      <c r="I24" s="45">
        <v>20.740099009900991</v>
      </c>
    </row>
    <row r="25" spans="1:9" ht="15" customHeight="1" x14ac:dyDescent="0.25">
      <c r="A25" s="39" t="s">
        <v>59</v>
      </c>
      <c r="B25" s="40">
        <v>643</v>
      </c>
      <c r="C25" s="41">
        <v>3.542673107890499E-2</v>
      </c>
      <c r="D25" s="42">
        <v>130</v>
      </c>
      <c r="E25" s="43">
        <v>1383</v>
      </c>
      <c r="F25" s="40">
        <v>10720</v>
      </c>
      <c r="G25" s="41">
        <v>8.0100755667506296E-2</v>
      </c>
      <c r="H25" s="44">
        <v>1313</v>
      </c>
      <c r="I25" s="45">
        <v>18.211091234347048</v>
      </c>
    </row>
    <row r="26" spans="1:9" ht="15" customHeight="1" x14ac:dyDescent="0.25">
      <c r="A26" s="39" t="s">
        <v>60</v>
      </c>
      <c r="B26" s="40">
        <v>734</v>
      </c>
      <c r="C26" s="41">
        <v>5.459770114942529E-2</v>
      </c>
      <c r="D26" s="42">
        <v>253</v>
      </c>
      <c r="E26" s="43">
        <v>1554</v>
      </c>
      <c r="F26" s="40">
        <v>12770</v>
      </c>
      <c r="G26" s="41">
        <v>0.16207116207116207</v>
      </c>
      <c r="H26" s="44">
        <v>1390</v>
      </c>
      <c r="I26" s="45">
        <v>16.222713864306783</v>
      </c>
    </row>
    <row r="27" spans="1:9" ht="15" customHeight="1" x14ac:dyDescent="0.25">
      <c r="A27" s="39" t="s">
        <v>61</v>
      </c>
      <c r="B27" s="40">
        <v>461</v>
      </c>
      <c r="C27" s="41">
        <v>4.0632054176072234E-2</v>
      </c>
      <c r="D27" s="42">
        <v>39</v>
      </c>
      <c r="E27" s="43">
        <v>986</v>
      </c>
      <c r="F27" s="40">
        <v>9430</v>
      </c>
      <c r="G27" s="41">
        <v>0.18348393574297189</v>
      </c>
      <c r="H27" s="44">
        <v>359</v>
      </c>
      <c r="I27" s="45">
        <v>23.931952662721894</v>
      </c>
    </row>
    <row r="28" spans="1:9" ht="15" customHeight="1" x14ac:dyDescent="0.25">
      <c r="A28" s="39" t="s">
        <v>62</v>
      </c>
      <c r="B28" s="40">
        <v>1098</v>
      </c>
      <c r="C28" s="41">
        <v>5.4755043227665709E-2</v>
      </c>
      <c r="D28" s="42">
        <v>243</v>
      </c>
      <c r="E28" s="43">
        <v>2198</v>
      </c>
      <c r="F28" s="40">
        <v>21578</v>
      </c>
      <c r="G28" s="41">
        <v>0.10170529970387011</v>
      </c>
      <c r="H28" s="44">
        <v>3334</v>
      </c>
      <c r="I28" s="45">
        <v>19.323177366702939</v>
      </c>
    </row>
    <row r="29" spans="1:9" ht="15" customHeight="1" x14ac:dyDescent="0.25">
      <c r="A29" s="39" t="s">
        <v>63</v>
      </c>
      <c r="B29" s="40">
        <v>600</v>
      </c>
      <c r="C29" s="41">
        <v>1.8675721561969439E-2</v>
      </c>
      <c r="D29" s="42">
        <v>184</v>
      </c>
      <c r="E29" s="43">
        <v>1373</v>
      </c>
      <c r="F29" s="40">
        <v>12698</v>
      </c>
      <c r="G29" s="41">
        <v>7.811173374087281E-2</v>
      </c>
      <c r="H29" s="44">
        <v>2214</v>
      </c>
      <c r="I29" s="45">
        <v>21.512476007677542</v>
      </c>
    </row>
    <row r="30" spans="1:9" ht="15" customHeight="1" x14ac:dyDescent="0.25">
      <c r="A30" s="39" t="s">
        <v>64</v>
      </c>
      <c r="B30" s="40">
        <v>1173</v>
      </c>
      <c r="C30" s="41">
        <v>7.3193046660567251E-2</v>
      </c>
      <c r="D30" s="42">
        <v>499</v>
      </c>
      <c r="E30" s="27" t="s">
        <v>185</v>
      </c>
      <c r="F30" s="40">
        <v>19808</v>
      </c>
      <c r="G30" s="41">
        <v>0.1225206845744078</v>
      </c>
      <c r="H30" s="44">
        <v>6942</v>
      </c>
      <c r="I30" s="45">
        <v>17.507302823758518</v>
      </c>
    </row>
    <row r="31" spans="1:9" ht="15" customHeight="1" x14ac:dyDescent="0.25">
      <c r="A31" s="39" t="s">
        <v>65</v>
      </c>
      <c r="B31" s="40">
        <v>809</v>
      </c>
      <c r="C31" s="41">
        <v>4.792746113989637E-2</v>
      </c>
      <c r="D31" s="42">
        <v>225</v>
      </c>
      <c r="E31" s="43">
        <v>982</v>
      </c>
      <c r="F31" s="40">
        <v>14142</v>
      </c>
      <c r="G31" s="41">
        <v>0.15662059376789073</v>
      </c>
      <c r="H31" s="44">
        <v>1919</v>
      </c>
      <c r="I31" s="45">
        <v>21.418803418803417</v>
      </c>
    </row>
    <row r="32" spans="1:9" ht="15" customHeight="1" x14ac:dyDescent="0.25">
      <c r="A32" s="39" t="s">
        <v>66</v>
      </c>
      <c r="B32" s="40">
        <v>497</v>
      </c>
      <c r="C32" s="41">
        <v>5.9701492537313432E-2</v>
      </c>
      <c r="D32" s="42">
        <v>54</v>
      </c>
      <c r="E32" s="43">
        <v>881</v>
      </c>
      <c r="F32" s="40">
        <v>6495</v>
      </c>
      <c r="G32" s="41">
        <v>7.4441687344913146E-2</v>
      </c>
      <c r="H32" s="44">
        <v>389</v>
      </c>
      <c r="I32" s="45">
        <v>13.135627530364372</v>
      </c>
    </row>
    <row r="33" spans="1:9" ht="15" customHeight="1" x14ac:dyDescent="0.25">
      <c r="A33" s="39" t="s">
        <v>67</v>
      </c>
      <c r="B33" s="40">
        <v>468</v>
      </c>
      <c r="C33" s="41">
        <v>4.4642857142857144E-2</v>
      </c>
      <c r="D33" s="42">
        <v>139</v>
      </c>
      <c r="E33" s="43">
        <v>1738</v>
      </c>
      <c r="F33" s="40">
        <v>13475</v>
      </c>
      <c r="G33" s="41">
        <v>0.1196510178645617</v>
      </c>
      <c r="H33" s="44">
        <v>3277</v>
      </c>
      <c r="I33" s="45">
        <v>30.884910485933503</v>
      </c>
    </row>
    <row r="34" spans="1:9" ht="15" customHeight="1" x14ac:dyDescent="0.25">
      <c r="A34" s="39" t="s">
        <v>68</v>
      </c>
      <c r="B34" s="40">
        <v>411</v>
      </c>
      <c r="C34" s="41">
        <v>8.4432717678100261E-2</v>
      </c>
      <c r="D34" s="42">
        <v>36</v>
      </c>
      <c r="E34" s="43">
        <v>751</v>
      </c>
      <c r="F34" s="40">
        <v>5442</v>
      </c>
      <c r="G34" s="41">
        <v>0.19420671494404212</v>
      </c>
      <c r="H34" s="44">
        <v>249</v>
      </c>
      <c r="I34" s="45">
        <v>12.769633507853403</v>
      </c>
    </row>
    <row r="35" spans="1:9" ht="15" customHeight="1" x14ac:dyDescent="0.25">
      <c r="A35" s="39" t="s">
        <v>69</v>
      </c>
      <c r="B35" s="40">
        <v>428</v>
      </c>
      <c r="C35" s="41">
        <v>4.6454767726161368E-2</v>
      </c>
      <c r="D35" s="42">
        <v>30</v>
      </c>
      <c r="E35" s="43">
        <v>930</v>
      </c>
      <c r="F35" s="40">
        <v>5471</v>
      </c>
      <c r="G35" s="41">
        <v>0.14193279064913381</v>
      </c>
      <c r="H35" s="44">
        <v>263</v>
      </c>
      <c r="I35" s="45">
        <v>15.626582278481013</v>
      </c>
    </row>
    <row r="36" spans="1:9" ht="15" customHeight="1" x14ac:dyDescent="0.25">
      <c r="A36" s="39" t="s">
        <v>70</v>
      </c>
      <c r="B36" s="40">
        <v>557</v>
      </c>
      <c r="C36" s="41">
        <v>2.5782688766114181E-2</v>
      </c>
      <c r="D36" s="42">
        <v>155</v>
      </c>
      <c r="E36" s="43">
        <v>1278</v>
      </c>
      <c r="F36" s="40">
        <v>13209</v>
      </c>
      <c r="G36" s="41">
        <v>0.10869565217391304</v>
      </c>
      <c r="H36" s="44">
        <v>2923</v>
      </c>
      <c r="I36" s="45">
        <v>23.662525879917183</v>
      </c>
    </row>
    <row r="37" spans="1:9" ht="15" customHeight="1" x14ac:dyDescent="0.25">
      <c r="A37" s="39" t="s">
        <v>71</v>
      </c>
      <c r="B37" s="40">
        <v>488</v>
      </c>
      <c r="C37" s="41">
        <v>6.0869565217391307E-2</v>
      </c>
      <c r="D37" s="42">
        <v>42</v>
      </c>
      <c r="E37" s="43">
        <v>1042</v>
      </c>
      <c r="F37" s="40">
        <v>6175</v>
      </c>
      <c r="G37" s="41">
        <v>8.7914023960535589E-2</v>
      </c>
      <c r="H37" s="44">
        <v>550</v>
      </c>
      <c r="I37" s="45">
        <v>15.973821989528796</v>
      </c>
    </row>
    <row r="38" spans="1:9" ht="15" customHeight="1" x14ac:dyDescent="0.25">
      <c r="A38" s="39" t="s">
        <v>72</v>
      </c>
      <c r="B38" s="40">
        <v>966</v>
      </c>
      <c r="C38" s="41">
        <v>3.3155080213903745E-2</v>
      </c>
      <c r="D38" s="42">
        <v>286</v>
      </c>
      <c r="E38" s="43">
        <v>1839</v>
      </c>
      <c r="F38" s="40">
        <v>16948</v>
      </c>
      <c r="G38" s="41">
        <v>9.0815472742485678E-2</v>
      </c>
      <c r="H38" s="44">
        <v>4273</v>
      </c>
      <c r="I38" s="45">
        <v>16.515508021390374</v>
      </c>
    </row>
    <row r="39" spans="1:9" ht="15" customHeight="1" x14ac:dyDescent="0.25">
      <c r="A39" s="39" t="s">
        <v>73</v>
      </c>
      <c r="B39" s="40">
        <v>439</v>
      </c>
      <c r="C39" s="41">
        <v>5.5288461538461536E-2</v>
      </c>
      <c r="D39" s="42">
        <v>47</v>
      </c>
      <c r="E39" s="43">
        <v>1163</v>
      </c>
      <c r="F39" s="40">
        <v>9587</v>
      </c>
      <c r="G39" s="41">
        <v>0.16023236112791964</v>
      </c>
      <c r="H39" s="44">
        <v>524</v>
      </c>
      <c r="I39" s="45">
        <v>19.339491916859121</v>
      </c>
    </row>
    <row r="40" spans="1:9" ht="15" customHeight="1" x14ac:dyDescent="0.25">
      <c r="A40" s="39" t="s">
        <v>74</v>
      </c>
      <c r="B40" s="40">
        <v>724</v>
      </c>
      <c r="C40" s="41">
        <v>4.160887656033287E-3</v>
      </c>
      <c r="D40" s="42">
        <v>442</v>
      </c>
      <c r="E40" s="43">
        <v>1039</v>
      </c>
      <c r="F40" s="40">
        <v>8965</v>
      </c>
      <c r="G40" s="41">
        <v>4.6579500350221806E-2</v>
      </c>
      <c r="H40" s="44">
        <v>3813</v>
      </c>
      <c r="I40" s="45">
        <v>13.697865353037766</v>
      </c>
    </row>
    <row r="41" spans="1:9" ht="15" customHeight="1" x14ac:dyDescent="0.25">
      <c r="A41" s="39" t="s">
        <v>75</v>
      </c>
      <c r="B41" s="40">
        <v>909</v>
      </c>
      <c r="C41" s="41">
        <v>6.6901408450704219E-2</v>
      </c>
      <c r="D41" s="42">
        <v>194</v>
      </c>
      <c r="E41" s="43">
        <v>2106</v>
      </c>
      <c r="F41" s="40">
        <v>23356</v>
      </c>
      <c r="G41" s="41">
        <v>0.1249939790954193</v>
      </c>
      <c r="H41" s="44">
        <v>3831</v>
      </c>
      <c r="I41" s="45">
        <v>23.646100116414434</v>
      </c>
    </row>
    <row r="42" spans="1:9" ht="15" customHeight="1" x14ac:dyDescent="0.25">
      <c r="A42" s="39" t="s">
        <v>76</v>
      </c>
      <c r="B42" s="40">
        <v>519</v>
      </c>
      <c r="C42" s="41">
        <v>3.1809145129224649E-2</v>
      </c>
      <c r="D42" s="42">
        <v>37</v>
      </c>
      <c r="E42" s="43">
        <v>691</v>
      </c>
      <c r="F42" s="40">
        <v>6717</v>
      </c>
      <c r="G42" s="41">
        <v>0.11559541604384654</v>
      </c>
      <c r="H42" s="44">
        <v>94</v>
      </c>
      <c r="I42" s="45">
        <v>24.630434782608695</v>
      </c>
    </row>
    <row r="43" spans="1:9" ht="15" customHeight="1" x14ac:dyDescent="0.25">
      <c r="A43" s="39" t="s">
        <v>77</v>
      </c>
      <c r="B43" s="40">
        <v>785</v>
      </c>
      <c r="C43" s="41">
        <v>4.2496679946879147E-2</v>
      </c>
      <c r="D43" s="42">
        <v>216</v>
      </c>
      <c r="E43" s="43">
        <v>2004</v>
      </c>
      <c r="F43" s="40">
        <v>19322</v>
      </c>
      <c r="G43" s="41">
        <v>0.11065126171178939</v>
      </c>
      <c r="H43" s="44">
        <v>4298</v>
      </c>
      <c r="I43" s="45">
        <v>22.654255319148938</v>
      </c>
    </row>
    <row r="44" spans="1:9" ht="15" customHeight="1" x14ac:dyDescent="0.25">
      <c r="A44" s="39" t="s">
        <v>78</v>
      </c>
      <c r="B44" s="40">
        <v>485</v>
      </c>
      <c r="C44" s="41">
        <v>3.8543897216274089E-2</v>
      </c>
      <c r="D44" s="42">
        <v>72</v>
      </c>
      <c r="E44" s="43">
        <v>1083</v>
      </c>
      <c r="F44" s="40">
        <v>9918</v>
      </c>
      <c r="G44" s="41">
        <v>0.13270899954317039</v>
      </c>
      <c r="H44" s="44">
        <v>805</v>
      </c>
      <c r="I44" s="45">
        <v>17.915811088295687</v>
      </c>
    </row>
    <row r="45" spans="1:9" ht="15" customHeight="1" x14ac:dyDescent="0.25">
      <c r="A45" s="39" t="s">
        <v>79</v>
      </c>
      <c r="B45" s="40">
        <v>1036</v>
      </c>
      <c r="C45" s="41">
        <v>5.4989816700610997E-2</v>
      </c>
      <c r="D45" s="42">
        <v>217</v>
      </c>
      <c r="E45" s="43">
        <v>2956</v>
      </c>
      <c r="F45" s="40">
        <v>17898</v>
      </c>
      <c r="G45" s="41">
        <v>0.26068887793195744</v>
      </c>
      <c r="H45" s="44">
        <v>2570</v>
      </c>
      <c r="I45" s="45">
        <v>16.983606557377048</v>
      </c>
    </row>
    <row r="46" spans="1:9" ht="15" customHeight="1" x14ac:dyDescent="0.25">
      <c r="A46" s="39" t="s">
        <v>80</v>
      </c>
      <c r="B46" s="40">
        <v>1268</v>
      </c>
      <c r="C46" s="41">
        <v>3.9344262295081971E-2</v>
      </c>
      <c r="D46" s="42">
        <v>434</v>
      </c>
      <c r="E46" s="43">
        <v>2378</v>
      </c>
      <c r="F46" s="40">
        <v>21396</v>
      </c>
      <c r="G46" s="41">
        <v>9.1020345724338383E-2</v>
      </c>
      <c r="H46" s="44">
        <v>3625</v>
      </c>
      <c r="I46" s="45">
        <v>15.91060985797828</v>
      </c>
    </row>
    <row r="47" spans="1:9" ht="15" customHeight="1" x14ac:dyDescent="0.25">
      <c r="A47" s="39" t="s">
        <v>81</v>
      </c>
      <c r="B47" s="40">
        <v>92</v>
      </c>
      <c r="C47" s="41">
        <v>4.5454545454545456E-2</v>
      </c>
      <c r="D47" s="42">
        <v>28</v>
      </c>
      <c r="E47" s="43">
        <v>107</v>
      </c>
      <c r="F47" s="40">
        <v>446</v>
      </c>
      <c r="G47" s="41">
        <v>8.5158150851581502E-2</v>
      </c>
      <c r="H47" s="44">
        <v>309</v>
      </c>
      <c r="I47" s="45">
        <v>8.7083333333333339</v>
      </c>
    </row>
    <row r="48" spans="1:9" ht="15" customHeight="1" x14ac:dyDescent="0.25">
      <c r="A48" s="39" t="s">
        <v>82</v>
      </c>
      <c r="B48" s="40">
        <v>535</v>
      </c>
      <c r="C48" s="41">
        <v>2.2944550669216062E-2</v>
      </c>
      <c r="D48" s="42">
        <v>35</v>
      </c>
      <c r="E48" s="43">
        <v>845</v>
      </c>
      <c r="F48" s="40">
        <v>5702</v>
      </c>
      <c r="G48" s="41">
        <v>9.6960369372835711E-2</v>
      </c>
      <c r="H48" s="44">
        <v>545</v>
      </c>
      <c r="I48" s="45">
        <v>15.45</v>
      </c>
    </row>
    <row r="49" spans="1:9" ht="15" customHeight="1" x14ac:dyDescent="0.25">
      <c r="A49" s="39" t="s">
        <v>83</v>
      </c>
      <c r="B49" s="40">
        <v>479</v>
      </c>
      <c r="C49" s="41">
        <v>5.0438596491228067E-2</v>
      </c>
      <c r="D49" s="42">
        <v>16</v>
      </c>
      <c r="E49" s="43">
        <v>2165</v>
      </c>
      <c r="F49" s="40">
        <v>15606</v>
      </c>
      <c r="G49" s="41">
        <v>0.12939643942683457</v>
      </c>
      <c r="H49" s="44">
        <v>1432</v>
      </c>
      <c r="I49" s="45">
        <v>28.310204081632651</v>
      </c>
    </row>
    <row r="50" spans="1:9" ht="15" customHeight="1" x14ac:dyDescent="0.25">
      <c r="A50" s="39" t="s">
        <v>84</v>
      </c>
      <c r="B50" s="40">
        <v>385</v>
      </c>
      <c r="C50" s="41">
        <v>6.9444444444444448E-2</v>
      </c>
      <c r="D50" s="42">
        <v>151</v>
      </c>
      <c r="E50" s="43">
        <v>125</v>
      </c>
      <c r="F50" s="40">
        <v>1351</v>
      </c>
      <c r="G50" s="41">
        <v>0.13624894869638352</v>
      </c>
      <c r="H50" s="44">
        <v>436</v>
      </c>
      <c r="I50" s="45">
        <v>3.1279373368146213</v>
      </c>
    </row>
    <row r="51" spans="1:9" ht="15" customHeight="1" x14ac:dyDescent="0.25">
      <c r="A51" s="39" t="s">
        <v>85</v>
      </c>
      <c r="B51" s="40">
        <v>362</v>
      </c>
      <c r="C51" s="41">
        <v>4.6242774566473986E-2</v>
      </c>
      <c r="D51" s="42">
        <v>11</v>
      </c>
      <c r="E51" s="27" t="s">
        <v>185</v>
      </c>
      <c r="F51" s="40">
        <v>6087</v>
      </c>
      <c r="G51" s="41">
        <v>0.18056633048875098</v>
      </c>
      <c r="H51" s="44">
        <v>147</v>
      </c>
      <c r="I51" s="45">
        <v>21.103174603174605</v>
      </c>
    </row>
    <row r="52" spans="1:9" ht="15" customHeight="1" x14ac:dyDescent="0.25">
      <c r="A52" s="39" t="s">
        <v>86</v>
      </c>
      <c r="B52" s="40">
        <v>906</v>
      </c>
      <c r="C52" s="41">
        <v>6.4629847238542884E-2</v>
      </c>
      <c r="D52" s="42">
        <v>126</v>
      </c>
      <c r="E52" s="43">
        <v>3454</v>
      </c>
      <c r="F52" s="40">
        <v>20256</v>
      </c>
      <c r="G52" s="41">
        <v>0.13409103633615138</v>
      </c>
      <c r="H52" s="44">
        <v>2406</v>
      </c>
      <c r="I52" s="45">
        <v>21.305588585017837</v>
      </c>
    </row>
    <row r="53" spans="1:9" ht="15" customHeight="1" x14ac:dyDescent="0.25">
      <c r="A53" s="39" t="s">
        <v>87</v>
      </c>
      <c r="B53" s="40" t="s">
        <v>187</v>
      </c>
      <c r="C53" s="41" t="s">
        <v>187</v>
      </c>
      <c r="D53" s="42" t="s">
        <v>187</v>
      </c>
      <c r="E53" s="43" t="s">
        <v>185</v>
      </c>
      <c r="F53" s="40">
        <v>344</v>
      </c>
      <c r="G53" s="41">
        <v>0.22857142857142856</v>
      </c>
      <c r="H53" s="44">
        <v>122</v>
      </c>
      <c r="I53" s="28" t="s">
        <v>186</v>
      </c>
    </row>
    <row r="54" spans="1:9" ht="15" customHeight="1" x14ac:dyDescent="0.25">
      <c r="A54" s="39" t="s">
        <v>88</v>
      </c>
      <c r="B54" s="40">
        <v>2507</v>
      </c>
      <c r="C54" s="41">
        <v>4.4148271553519365E-2</v>
      </c>
      <c r="D54" s="42">
        <v>1505</v>
      </c>
      <c r="E54" s="43">
        <v>4702</v>
      </c>
      <c r="F54" s="40">
        <v>40945</v>
      </c>
      <c r="G54" s="41">
        <v>0.14788337538547799</v>
      </c>
      <c r="H54" s="44">
        <v>13958</v>
      </c>
      <c r="I54" s="45">
        <v>14.695996663886572</v>
      </c>
    </row>
    <row r="55" spans="1:9" ht="15" customHeight="1" x14ac:dyDescent="0.25">
      <c r="A55" s="39" t="s">
        <v>89</v>
      </c>
      <c r="B55" s="40">
        <v>261</v>
      </c>
      <c r="C55" s="41">
        <v>2.7559055118110236E-2</v>
      </c>
      <c r="D55" s="42">
        <v>23</v>
      </c>
      <c r="E55" s="27" t="s">
        <v>185</v>
      </c>
      <c r="F55" s="40">
        <v>148</v>
      </c>
      <c r="G55" s="41">
        <v>4.2253521126760563E-2</v>
      </c>
      <c r="H55" s="44">
        <v>1</v>
      </c>
      <c r="I55" s="28" t="s">
        <v>186</v>
      </c>
    </row>
    <row r="56" spans="1:9" ht="15" customHeight="1" x14ac:dyDescent="0.25">
      <c r="A56" s="39" t="s">
        <v>90</v>
      </c>
      <c r="B56" s="40">
        <v>600</v>
      </c>
      <c r="C56" s="41">
        <v>3.9861351819757362E-2</v>
      </c>
      <c r="D56" s="42">
        <v>311</v>
      </c>
      <c r="E56" s="43">
        <v>470</v>
      </c>
      <c r="F56" s="40">
        <v>8601</v>
      </c>
      <c r="G56" s="41">
        <v>0.1122462175093754</v>
      </c>
      <c r="H56" s="44">
        <v>3828</v>
      </c>
      <c r="I56" s="45">
        <v>12.84957264957265</v>
      </c>
    </row>
    <row r="57" spans="1:9" ht="15" customHeight="1" x14ac:dyDescent="0.25">
      <c r="A57" s="39" t="s">
        <v>91</v>
      </c>
      <c r="B57" s="40">
        <v>374</v>
      </c>
      <c r="C57" s="41">
        <v>3.6011080332409975E-2</v>
      </c>
      <c r="D57" s="42">
        <v>19</v>
      </c>
      <c r="E57" s="43">
        <v>553</v>
      </c>
      <c r="F57" s="40">
        <v>3604</v>
      </c>
      <c r="G57" s="41">
        <v>0.13155416012558871</v>
      </c>
      <c r="H57" s="44">
        <v>99</v>
      </c>
      <c r="I57" s="45">
        <v>15.725961538461538</v>
      </c>
    </row>
    <row r="58" spans="1:9" ht="15" customHeight="1" x14ac:dyDescent="0.25">
      <c r="A58" s="39" t="s">
        <v>92</v>
      </c>
      <c r="B58" s="40">
        <v>40</v>
      </c>
      <c r="C58" s="41">
        <v>-0.1111111111111111</v>
      </c>
      <c r="D58" s="42">
        <v>2</v>
      </c>
      <c r="E58" s="43">
        <v>72</v>
      </c>
      <c r="F58" s="40">
        <v>117</v>
      </c>
      <c r="G58" s="41">
        <v>0</v>
      </c>
      <c r="H58" s="44">
        <v>4</v>
      </c>
      <c r="I58" s="45">
        <v>5.2777777777777777</v>
      </c>
    </row>
    <row r="59" spans="1:9" ht="15" customHeight="1" x14ac:dyDescent="0.25">
      <c r="A59" s="39" t="s">
        <v>93</v>
      </c>
      <c r="B59" s="40">
        <v>1033</v>
      </c>
      <c r="C59" s="41">
        <v>4.6605876393110438E-2</v>
      </c>
      <c r="D59" s="42">
        <v>266</v>
      </c>
      <c r="E59" s="43">
        <v>3250</v>
      </c>
      <c r="F59" s="40">
        <v>26189</v>
      </c>
      <c r="G59" s="41">
        <v>0.11272093813732155</v>
      </c>
      <c r="H59" s="44">
        <v>3536</v>
      </c>
      <c r="I59" s="45">
        <v>23.279187817258883</v>
      </c>
    </row>
    <row r="60" spans="1:9" ht="15" customHeight="1" x14ac:dyDescent="0.25">
      <c r="A60" s="39" t="s">
        <v>94</v>
      </c>
      <c r="B60" s="40">
        <v>1172</v>
      </c>
      <c r="C60" s="41">
        <v>3.0782761653474055E-2</v>
      </c>
      <c r="D60" s="42">
        <v>237</v>
      </c>
      <c r="E60" s="43">
        <v>3753</v>
      </c>
      <c r="F60" s="40">
        <v>24643</v>
      </c>
      <c r="G60" s="41">
        <v>9.8075037875412177E-2</v>
      </c>
      <c r="H60" s="44">
        <v>5004</v>
      </c>
      <c r="I60" s="45">
        <v>22.082329317269075</v>
      </c>
    </row>
    <row r="61" spans="1:9" ht="15" customHeight="1" x14ac:dyDescent="0.25">
      <c r="A61" s="39" t="s">
        <v>95</v>
      </c>
      <c r="B61" s="40">
        <v>399</v>
      </c>
      <c r="C61" s="41">
        <v>5.5555555555555552E-2</v>
      </c>
      <c r="D61" s="42">
        <v>18</v>
      </c>
      <c r="E61" s="43">
        <v>700</v>
      </c>
      <c r="F61" s="40">
        <v>4823</v>
      </c>
      <c r="G61" s="41">
        <v>0.15025041736227046</v>
      </c>
      <c r="H61" s="44">
        <v>173</v>
      </c>
      <c r="I61" s="45">
        <v>13.359756097560975</v>
      </c>
    </row>
    <row r="62" spans="1:9" ht="15" customHeight="1" x14ac:dyDescent="0.25">
      <c r="A62" s="39" t="s">
        <v>96</v>
      </c>
      <c r="B62" s="40">
        <v>543</v>
      </c>
      <c r="C62" s="41">
        <v>3.0360531309297913E-2</v>
      </c>
      <c r="D62" s="42">
        <v>62</v>
      </c>
      <c r="E62" s="43">
        <v>1695</v>
      </c>
      <c r="F62" s="40">
        <v>13067</v>
      </c>
      <c r="G62" s="41">
        <v>9.7053144152464105E-2</v>
      </c>
      <c r="H62" s="44">
        <v>985</v>
      </c>
      <c r="I62" s="45">
        <v>23.892339544513458</v>
      </c>
    </row>
    <row r="63" spans="1:9" ht="15" customHeight="1" x14ac:dyDescent="0.25">
      <c r="A63" s="39" t="s">
        <v>97</v>
      </c>
      <c r="B63" s="40">
        <v>326</v>
      </c>
      <c r="C63" s="41">
        <v>6.535947712418301E-2</v>
      </c>
      <c r="D63" s="42">
        <v>8</v>
      </c>
      <c r="E63" s="43">
        <v>717</v>
      </c>
      <c r="F63" s="40">
        <v>5510</v>
      </c>
      <c r="G63" s="41">
        <v>0.13631676634357601</v>
      </c>
      <c r="H63" s="44">
        <v>120</v>
      </c>
      <c r="I63" s="45">
        <v>17.274021352313166</v>
      </c>
    </row>
    <row r="64" spans="1:9" ht="19.5" customHeight="1" thickBot="1" x14ac:dyDescent="0.3">
      <c r="A64" s="46" t="s">
        <v>98</v>
      </c>
      <c r="B64" s="47">
        <v>20267</v>
      </c>
      <c r="C64" s="48">
        <v>3.6092224323909822E-2</v>
      </c>
      <c r="D64" s="49" t="s">
        <v>15</v>
      </c>
      <c r="E64" s="50">
        <v>28201</v>
      </c>
      <c r="F64" s="47">
        <v>197915</v>
      </c>
      <c r="G64" s="48">
        <v>6.7145830412699101E-2</v>
      </c>
      <c r="H64" s="133">
        <v>168932</v>
      </c>
      <c r="I64" s="51" t="s">
        <v>15</v>
      </c>
    </row>
    <row r="66" spans="1:16" s="54" customFormat="1" ht="30.75" customHeight="1" x14ac:dyDescent="0.2">
      <c r="A66" s="57" t="s">
        <v>101</v>
      </c>
      <c r="B66" s="58"/>
      <c r="C66" s="58"/>
      <c r="D66" s="58"/>
      <c r="E66" s="58"/>
      <c r="F66" s="58"/>
      <c r="G66" s="58"/>
      <c r="H66" s="58"/>
      <c r="I66" s="59"/>
      <c r="K66" s="55"/>
      <c r="L66" s="55"/>
      <c r="M66" s="55"/>
      <c r="O66" s="55"/>
    </row>
    <row r="67" spans="1:16" s="54" customFormat="1" ht="42" customHeight="1" x14ac:dyDescent="0.2">
      <c r="A67" s="143" t="s">
        <v>102</v>
      </c>
      <c r="B67" s="143"/>
      <c r="C67" s="143"/>
      <c r="D67" s="143"/>
      <c r="E67" s="143"/>
      <c r="F67" s="143"/>
      <c r="G67" s="143"/>
      <c r="H67" s="143"/>
      <c r="I67" s="143"/>
      <c r="K67" s="55"/>
      <c r="L67" s="55"/>
      <c r="M67" s="55"/>
    </row>
    <row r="68" spans="1:16" s="54" customFormat="1" ht="12.75" customHeight="1" x14ac:dyDescent="0.2">
      <c r="A68" s="60" t="s">
        <v>103</v>
      </c>
      <c r="B68" s="61"/>
      <c r="C68" s="61"/>
      <c r="D68" s="61"/>
      <c r="E68" s="61"/>
      <c r="F68" s="61"/>
      <c r="G68" s="61"/>
      <c r="H68" s="61"/>
      <c r="I68" s="62"/>
      <c r="K68" s="55"/>
      <c r="L68" s="55"/>
      <c r="M68" s="55"/>
    </row>
    <row r="69" spans="1:16" s="54" customFormat="1" ht="25.5" customHeight="1" x14ac:dyDescent="0.2">
      <c r="A69" s="143" t="s">
        <v>104</v>
      </c>
      <c r="B69" s="143"/>
      <c r="C69" s="143"/>
      <c r="D69" s="143"/>
      <c r="E69" s="143"/>
      <c r="F69" s="143"/>
      <c r="G69" s="143"/>
      <c r="H69" s="143"/>
      <c r="I69" s="143"/>
      <c r="K69" s="55"/>
      <c r="L69" s="55"/>
      <c r="M69" s="55"/>
    </row>
    <row r="70" spans="1:16" s="54" customFormat="1" ht="12.75" customHeight="1" x14ac:dyDescent="0.2">
      <c r="A70" s="137" t="s">
        <v>105</v>
      </c>
      <c r="B70" s="139"/>
      <c r="C70" s="139"/>
      <c r="D70" s="139"/>
      <c r="E70" s="139"/>
      <c r="F70" s="139"/>
      <c r="G70" s="139"/>
      <c r="H70" s="139"/>
      <c r="I70" s="139"/>
      <c r="J70" s="56"/>
      <c r="K70" s="55"/>
      <c r="L70" s="55"/>
      <c r="M70" s="55"/>
      <c r="P70" s="56"/>
    </row>
    <row r="71" spans="1:16" s="54" customFormat="1" ht="24.75" customHeight="1" x14ac:dyDescent="0.25">
      <c r="A71" s="137" t="s">
        <v>106</v>
      </c>
      <c r="B71" s="138"/>
      <c r="C71" s="138"/>
      <c r="D71" s="138"/>
      <c r="E71" s="138"/>
      <c r="F71" s="138"/>
      <c r="G71" s="138"/>
      <c r="H71" s="138"/>
      <c r="I71" s="138"/>
      <c r="J71" s="56"/>
      <c r="K71" s="55"/>
      <c r="L71" s="55"/>
      <c r="M71" s="55"/>
      <c r="P71" s="56"/>
    </row>
    <row r="72" spans="1:16" s="54" customFormat="1" ht="42" customHeight="1" x14ac:dyDescent="0.2">
      <c r="A72" s="139" t="s">
        <v>107</v>
      </c>
      <c r="B72" s="139"/>
      <c r="C72" s="139"/>
      <c r="D72" s="139"/>
      <c r="E72" s="139"/>
      <c r="F72" s="139"/>
      <c r="G72" s="139"/>
      <c r="H72" s="139"/>
      <c r="I72" s="139"/>
      <c r="K72" s="55"/>
      <c r="L72" s="55"/>
      <c r="M72" s="55"/>
      <c r="O72" s="56"/>
    </row>
    <row r="73" spans="1:16" ht="15" customHeight="1" x14ac:dyDescent="0.25"/>
  </sheetData>
  <mergeCells count="7">
    <mergeCell ref="A71:I71"/>
    <mergeCell ref="A72:I72"/>
    <mergeCell ref="B3:D3"/>
    <mergeCell ref="F3:I3"/>
    <mergeCell ref="A67:I67"/>
    <mergeCell ref="A69:I69"/>
    <mergeCell ref="A70:I7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workbookViewId="0"/>
  </sheetViews>
  <sheetFormatPr defaultRowHeight="15" x14ac:dyDescent="0.25"/>
  <cols>
    <col min="1" max="1" width="18.28515625" customWidth="1"/>
    <col min="2" max="2" width="16.85546875" customWidth="1"/>
    <col min="3" max="5" width="11.7109375" customWidth="1"/>
    <col min="6" max="8" width="11.85546875" customWidth="1"/>
    <col min="10" max="13" width="0" hidden="1" customWidth="1"/>
  </cols>
  <sheetData>
    <row r="1" spans="1:13" ht="18" customHeight="1" x14ac:dyDescent="0.25">
      <c r="A1" s="63" t="str">
        <f>"3. "&amp;M14&amp;" State Licensing Activities: Mortgage Company Licenses"&amp;CHAR(185)</f>
        <v>3. 2021Q2 State Licensing Activities: Mortgage Company Licenses¹</v>
      </c>
    </row>
    <row r="2" spans="1:13" ht="15" customHeight="1" thickBot="1" x14ac:dyDescent="0.3"/>
    <row r="3" spans="1:13" s="65" customFormat="1" ht="20.25" customHeight="1" x14ac:dyDescent="0.25">
      <c r="A3" s="64"/>
      <c r="B3" s="145" t="s">
        <v>110</v>
      </c>
      <c r="C3" s="147" t="s">
        <v>111</v>
      </c>
      <c r="D3" s="148"/>
      <c r="E3" s="148"/>
      <c r="F3" s="148" t="s">
        <v>112</v>
      </c>
      <c r="G3" s="148"/>
      <c r="H3" s="151"/>
    </row>
    <row r="4" spans="1:13" s="65" customFormat="1" ht="20.25" customHeight="1" thickBot="1" x14ac:dyDescent="0.3">
      <c r="B4" s="146"/>
      <c r="C4" s="149"/>
      <c r="D4" s="150"/>
      <c r="E4" s="150"/>
      <c r="F4" s="150"/>
      <c r="G4" s="150"/>
      <c r="H4" s="152"/>
    </row>
    <row r="5" spans="1:13" s="65" customFormat="1" ht="15" customHeight="1" thickBot="1" x14ac:dyDescent="0.3">
      <c r="A5" s="66" t="s">
        <v>32</v>
      </c>
      <c r="B5" s="67" t="s">
        <v>110</v>
      </c>
      <c r="C5" s="68" t="s">
        <v>113</v>
      </c>
      <c r="D5" s="68" t="s">
        <v>114</v>
      </c>
      <c r="E5" s="68" t="s">
        <v>115</v>
      </c>
      <c r="F5" s="68" t="s">
        <v>116</v>
      </c>
      <c r="G5" s="68" t="s">
        <v>117</v>
      </c>
      <c r="H5" s="68" t="s">
        <v>118</v>
      </c>
    </row>
    <row r="6" spans="1:13" s="65" customFormat="1" ht="15" customHeight="1" x14ac:dyDescent="0.25">
      <c r="A6" s="69" t="s">
        <v>37</v>
      </c>
      <c r="B6" s="70">
        <v>57</v>
      </c>
      <c r="C6" s="70">
        <v>40</v>
      </c>
      <c r="D6" s="70">
        <v>0</v>
      </c>
      <c r="E6" s="70">
        <v>0</v>
      </c>
      <c r="F6" s="70">
        <v>0</v>
      </c>
      <c r="G6" s="70">
        <v>1</v>
      </c>
      <c r="H6" s="70">
        <v>0</v>
      </c>
      <c r="J6" s="71"/>
    </row>
    <row r="7" spans="1:13" s="65" customFormat="1" ht="15" customHeight="1" x14ac:dyDescent="0.25">
      <c r="A7" s="72" t="s">
        <v>38</v>
      </c>
      <c r="B7" s="70">
        <v>28</v>
      </c>
      <c r="C7" s="70">
        <v>18</v>
      </c>
      <c r="D7" s="70">
        <v>0</v>
      </c>
      <c r="E7" s="70">
        <v>1</v>
      </c>
      <c r="F7" s="70">
        <v>0</v>
      </c>
      <c r="G7" s="70">
        <v>3</v>
      </c>
      <c r="H7" s="70">
        <v>0</v>
      </c>
      <c r="J7" s="71"/>
    </row>
    <row r="8" spans="1:13" s="65" customFormat="1" ht="15" customHeight="1" x14ac:dyDescent="0.25">
      <c r="A8" s="72" t="s">
        <v>39</v>
      </c>
      <c r="B8" s="70">
        <v>110</v>
      </c>
      <c r="C8" s="70">
        <v>113</v>
      </c>
      <c r="D8" s="70">
        <v>0</v>
      </c>
      <c r="E8" s="70">
        <v>14</v>
      </c>
      <c r="F8" s="70">
        <v>0</v>
      </c>
      <c r="G8" s="70">
        <v>16</v>
      </c>
      <c r="H8" s="70">
        <v>1</v>
      </c>
      <c r="J8" s="71"/>
    </row>
    <row r="9" spans="1:13" s="65" customFormat="1" ht="15" customHeight="1" x14ac:dyDescent="0.25">
      <c r="A9" s="72" t="s">
        <v>41</v>
      </c>
      <c r="B9" s="70">
        <v>36</v>
      </c>
      <c r="C9" s="70">
        <v>32</v>
      </c>
      <c r="D9" s="70">
        <v>0</v>
      </c>
      <c r="E9" s="70">
        <v>2</v>
      </c>
      <c r="F9" s="70">
        <v>0</v>
      </c>
      <c r="G9" s="70">
        <v>3</v>
      </c>
      <c r="H9" s="70">
        <v>0</v>
      </c>
      <c r="J9" s="71"/>
    </row>
    <row r="10" spans="1:13" s="65" customFormat="1" ht="15" customHeight="1" x14ac:dyDescent="0.25">
      <c r="A10" s="72" t="s">
        <v>42</v>
      </c>
      <c r="B10" s="70">
        <v>287</v>
      </c>
      <c r="C10" s="70">
        <v>219</v>
      </c>
      <c r="D10" s="70">
        <v>1</v>
      </c>
      <c r="E10" s="70">
        <v>16</v>
      </c>
      <c r="F10" s="70">
        <v>0</v>
      </c>
      <c r="G10" s="70">
        <v>0</v>
      </c>
      <c r="H10" s="70">
        <v>1</v>
      </c>
      <c r="J10" s="71"/>
    </row>
    <row r="11" spans="1:13" s="65" customFormat="1" ht="15" customHeight="1" x14ac:dyDescent="0.25">
      <c r="A11" s="72" t="s">
        <v>43</v>
      </c>
      <c r="B11" s="70">
        <v>193</v>
      </c>
      <c r="C11" s="70">
        <v>107</v>
      </c>
      <c r="D11" s="70">
        <v>0</v>
      </c>
      <c r="E11" s="70">
        <v>48</v>
      </c>
      <c r="F11" s="70">
        <v>37</v>
      </c>
      <c r="G11" s="70">
        <v>23</v>
      </c>
      <c r="H11" s="70">
        <v>1</v>
      </c>
      <c r="J11" s="71"/>
    </row>
    <row r="12" spans="1:13" s="65" customFormat="1" ht="15" customHeight="1" x14ac:dyDescent="0.25">
      <c r="A12" s="72" t="s">
        <v>44</v>
      </c>
      <c r="B12" s="70">
        <v>140</v>
      </c>
      <c r="C12" s="70">
        <v>134</v>
      </c>
      <c r="D12" s="70">
        <v>0</v>
      </c>
      <c r="E12" s="70">
        <v>9</v>
      </c>
      <c r="F12" s="70">
        <v>0</v>
      </c>
      <c r="G12" s="70">
        <v>0</v>
      </c>
      <c r="H12" s="70">
        <v>0</v>
      </c>
      <c r="J12" s="71"/>
    </row>
    <row r="13" spans="1:13" s="65" customFormat="1" ht="15" customHeight="1" x14ac:dyDescent="0.25">
      <c r="A13" s="72" t="s">
        <v>46</v>
      </c>
      <c r="B13" s="70">
        <v>38</v>
      </c>
      <c r="C13" s="70">
        <v>30</v>
      </c>
      <c r="D13" s="70">
        <v>1</v>
      </c>
      <c r="E13" s="70">
        <v>6</v>
      </c>
      <c r="F13" s="70">
        <v>0</v>
      </c>
      <c r="G13" s="70">
        <v>4</v>
      </c>
      <c r="H13" s="70">
        <v>1</v>
      </c>
      <c r="J13" s="71"/>
    </row>
    <row r="14" spans="1:13" s="65" customFormat="1" ht="15" customHeight="1" x14ac:dyDescent="0.25">
      <c r="A14" s="72" t="s">
        <v>47</v>
      </c>
      <c r="B14" s="70">
        <v>28</v>
      </c>
      <c r="C14" s="70">
        <v>21</v>
      </c>
      <c r="D14" s="70">
        <v>0</v>
      </c>
      <c r="E14" s="70">
        <v>2</v>
      </c>
      <c r="F14" s="70">
        <v>0</v>
      </c>
      <c r="G14" s="70">
        <v>1</v>
      </c>
      <c r="H14" s="70">
        <v>0</v>
      </c>
      <c r="J14" s="71"/>
      <c r="M14" s="122" t="s">
        <v>119</v>
      </c>
    </row>
    <row r="15" spans="1:13" s="65" customFormat="1" ht="15" customHeight="1" x14ac:dyDescent="0.25">
      <c r="A15" s="72" t="s">
        <v>48</v>
      </c>
      <c r="B15" s="70">
        <v>40</v>
      </c>
      <c r="C15" s="70">
        <v>34</v>
      </c>
      <c r="D15" s="70">
        <v>0</v>
      </c>
      <c r="E15" s="70">
        <v>1</v>
      </c>
      <c r="F15" s="70">
        <v>0</v>
      </c>
      <c r="G15" s="70">
        <v>3</v>
      </c>
      <c r="H15" s="70">
        <v>0</v>
      </c>
      <c r="J15" s="71"/>
    </row>
    <row r="16" spans="1:13" s="65" customFormat="1" ht="15" customHeight="1" x14ac:dyDescent="0.25">
      <c r="A16" s="72" t="s">
        <v>49</v>
      </c>
      <c r="B16" s="70">
        <v>368</v>
      </c>
      <c r="C16" s="70">
        <v>286</v>
      </c>
      <c r="D16" s="70">
        <v>0</v>
      </c>
      <c r="E16" s="70">
        <v>24</v>
      </c>
      <c r="F16" s="70">
        <v>0</v>
      </c>
      <c r="G16" s="70">
        <v>14</v>
      </c>
      <c r="H16" s="70">
        <v>0</v>
      </c>
      <c r="J16" s="71"/>
    </row>
    <row r="17" spans="1:11" s="65" customFormat="1" ht="15" customHeight="1" x14ac:dyDescent="0.25">
      <c r="A17" s="72" t="s">
        <v>50</v>
      </c>
      <c r="B17" s="70">
        <v>110</v>
      </c>
      <c r="C17" s="70">
        <v>107</v>
      </c>
      <c r="D17" s="70">
        <v>0</v>
      </c>
      <c r="E17" s="70">
        <v>4</v>
      </c>
      <c r="F17" s="70">
        <v>0</v>
      </c>
      <c r="G17" s="70">
        <v>7</v>
      </c>
      <c r="H17" s="70">
        <v>1</v>
      </c>
      <c r="J17" s="71"/>
    </row>
    <row r="18" spans="1:11" s="65" customFormat="1" ht="15" customHeight="1" x14ac:dyDescent="0.25">
      <c r="A18" s="72" t="s">
        <v>51</v>
      </c>
      <c r="B18" s="70">
        <v>0</v>
      </c>
      <c r="C18" s="70">
        <v>0</v>
      </c>
      <c r="D18" s="70">
        <v>0</v>
      </c>
      <c r="E18" s="70">
        <v>0</v>
      </c>
      <c r="F18" s="70">
        <v>0</v>
      </c>
      <c r="G18" s="70">
        <v>0</v>
      </c>
      <c r="H18" s="70">
        <v>0</v>
      </c>
      <c r="J18" s="71"/>
    </row>
    <row r="19" spans="1:11" s="65" customFormat="1" ht="15" customHeight="1" x14ac:dyDescent="0.25">
      <c r="A19" s="72" t="s">
        <v>52</v>
      </c>
      <c r="B19" s="70">
        <v>27</v>
      </c>
      <c r="C19" s="70">
        <v>7</v>
      </c>
      <c r="D19" s="80" t="s">
        <v>188</v>
      </c>
      <c r="E19" s="70">
        <v>6</v>
      </c>
      <c r="F19" s="70">
        <v>0</v>
      </c>
      <c r="G19" s="70">
        <v>0</v>
      </c>
      <c r="H19" s="70">
        <v>0</v>
      </c>
      <c r="J19" s="71"/>
      <c r="K19" s="73" t="s">
        <v>120</v>
      </c>
    </row>
    <row r="20" spans="1:11" s="65" customFormat="1" ht="15" customHeight="1" x14ac:dyDescent="0.25">
      <c r="A20" s="72" t="s">
        <v>53</v>
      </c>
      <c r="B20" s="70">
        <v>58</v>
      </c>
      <c r="C20" s="70">
        <v>49</v>
      </c>
      <c r="D20" s="70">
        <v>0</v>
      </c>
      <c r="E20" s="70">
        <v>6</v>
      </c>
      <c r="F20" s="70">
        <v>0</v>
      </c>
      <c r="G20" s="70">
        <v>1</v>
      </c>
      <c r="H20" s="70">
        <v>0</v>
      </c>
      <c r="J20" s="71"/>
    </row>
    <row r="21" spans="1:11" s="65" customFormat="1" ht="15" customHeight="1" x14ac:dyDescent="0.25">
      <c r="A21" s="72" t="s">
        <v>54</v>
      </c>
      <c r="B21" s="70">
        <v>39</v>
      </c>
      <c r="C21" s="70">
        <v>37</v>
      </c>
      <c r="D21" s="70">
        <v>0</v>
      </c>
      <c r="E21" s="70">
        <v>8</v>
      </c>
      <c r="F21" s="70">
        <v>0</v>
      </c>
      <c r="G21" s="70">
        <v>12</v>
      </c>
      <c r="H21" s="70">
        <v>1</v>
      </c>
      <c r="J21" s="71"/>
    </row>
    <row r="22" spans="1:11" s="65" customFormat="1" ht="15" customHeight="1" x14ac:dyDescent="0.25">
      <c r="A22" s="72" t="s">
        <v>55</v>
      </c>
      <c r="B22" s="70">
        <v>24</v>
      </c>
      <c r="C22" s="70">
        <v>11</v>
      </c>
      <c r="D22" s="70">
        <v>0</v>
      </c>
      <c r="E22" s="70">
        <v>2</v>
      </c>
      <c r="F22" s="70">
        <v>0</v>
      </c>
      <c r="G22" s="70">
        <v>3</v>
      </c>
      <c r="H22" s="70">
        <v>0</v>
      </c>
      <c r="J22" s="71"/>
    </row>
    <row r="23" spans="1:11" s="65" customFormat="1" ht="15" customHeight="1" x14ac:dyDescent="0.25">
      <c r="A23" s="72" t="s">
        <v>56</v>
      </c>
      <c r="B23" s="70">
        <v>29</v>
      </c>
      <c r="C23" s="70">
        <v>6</v>
      </c>
      <c r="D23" s="70">
        <v>0</v>
      </c>
      <c r="E23" s="70">
        <v>1</v>
      </c>
      <c r="F23" s="70">
        <v>0</v>
      </c>
      <c r="G23" s="70">
        <v>0</v>
      </c>
      <c r="H23" s="70">
        <v>0</v>
      </c>
      <c r="J23" s="71"/>
    </row>
    <row r="24" spans="1:11" s="65" customFormat="1" ht="15" customHeight="1" x14ac:dyDescent="0.25">
      <c r="A24" s="72" t="s">
        <v>57</v>
      </c>
      <c r="B24" s="70">
        <v>35</v>
      </c>
      <c r="C24" s="70">
        <v>39</v>
      </c>
      <c r="D24" s="70">
        <v>0</v>
      </c>
      <c r="E24" s="70">
        <v>3</v>
      </c>
      <c r="F24" s="70">
        <v>0</v>
      </c>
      <c r="G24" s="70">
        <v>3</v>
      </c>
      <c r="H24" s="70">
        <v>0</v>
      </c>
      <c r="J24" s="71"/>
    </row>
    <row r="25" spans="1:11" s="65" customFormat="1" ht="15" customHeight="1" x14ac:dyDescent="0.25">
      <c r="A25" s="72" t="s">
        <v>58</v>
      </c>
      <c r="B25" s="70">
        <v>17</v>
      </c>
      <c r="C25" s="70">
        <v>21</v>
      </c>
      <c r="D25" s="70">
        <v>0</v>
      </c>
      <c r="E25" s="70">
        <v>0</v>
      </c>
      <c r="F25" s="70">
        <v>0</v>
      </c>
      <c r="G25" s="70">
        <v>3</v>
      </c>
      <c r="H25" s="70">
        <v>0</v>
      </c>
      <c r="J25" s="71"/>
    </row>
    <row r="26" spans="1:11" s="65" customFormat="1" ht="15" customHeight="1" x14ac:dyDescent="0.25">
      <c r="A26" s="72" t="s">
        <v>59</v>
      </c>
      <c r="B26" s="70">
        <v>31</v>
      </c>
      <c r="C26" s="70">
        <v>23</v>
      </c>
      <c r="D26" s="70">
        <v>0</v>
      </c>
      <c r="E26" s="70">
        <v>4</v>
      </c>
      <c r="F26" s="70">
        <v>0</v>
      </c>
      <c r="G26" s="70">
        <v>2</v>
      </c>
      <c r="H26" s="70">
        <v>0</v>
      </c>
      <c r="J26" s="71"/>
    </row>
    <row r="27" spans="1:11" s="65" customFormat="1" ht="15" customHeight="1" x14ac:dyDescent="0.25">
      <c r="A27" s="72" t="s">
        <v>60</v>
      </c>
      <c r="B27" s="70">
        <v>36</v>
      </c>
      <c r="C27" s="70">
        <v>39</v>
      </c>
      <c r="D27" s="70">
        <v>0</v>
      </c>
      <c r="E27" s="70">
        <v>0</v>
      </c>
      <c r="F27" s="70">
        <v>0</v>
      </c>
      <c r="G27" s="70">
        <v>1</v>
      </c>
      <c r="H27" s="70">
        <v>0</v>
      </c>
      <c r="J27" s="71"/>
    </row>
    <row r="28" spans="1:11" s="65" customFormat="1" ht="15" customHeight="1" x14ac:dyDescent="0.25">
      <c r="A28" s="72" t="s">
        <v>61</v>
      </c>
      <c r="B28" s="70">
        <v>32</v>
      </c>
      <c r="C28" s="70">
        <v>20</v>
      </c>
      <c r="D28" s="70">
        <v>0</v>
      </c>
      <c r="E28" s="70">
        <v>1</v>
      </c>
      <c r="F28" s="70">
        <v>0</v>
      </c>
      <c r="G28" s="70">
        <v>0</v>
      </c>
      <c r="H28" s="70">
        <v>0</v>
      </c>
      <c r="J28" s="71"/>
    </row>
    <row r="29" spans="1:11" s="65" customFormat="1" ht="15" customHeight="1" x14ac:dyDescent="0.25">
      <c r="A29" s="72" t="s">
        <v>62</v>
      </c>
      <c r="B29" s="70">
        <v>55</v>
      </c>
      <c r="C29" s="70">
        <v>57</v>
      </c>
      <c r="D29" s="70">
        <v>0</v>
      </c>
      <c r="E29" s="70">
        <v>8</v>
      </c>
      <c r="F29" s="70">
        <v>0</v>
      </c>
      <c r="G29" s="70">
        <v>1</v>
      </c>
      <c r="H29" s="70">
        <v>0</v>
      </c>
      <c r="J29" s="71"/>
    </row>
    <row r="30" spans="1:11" s="65" customFormat="1" ht="15" customHeight="1" x14ac:dyDescent="0.25">
      <c r="A30" s="72" t="s">
        <v>63</v>
      </c>
      <c r="B30" s="70">
        <v>83</v>
      </c>
      <c r="C30" s="70">
        <v>24</v>
      </c>
      <c r="D30" s="70">
        <v>0</v>
      </c>
      <c r="E30" s="70">
        <v>33</v>
      </c>
      <c r="F30" s="70">
        <v>0</v>
      </c>
      <c r="G30" s="70">
        <v>8</v>
      </c>
      <c r="H30" s="70">
        <v>1</v>
      </c>
      <c r="J30" s="71"/>
    </row>
    <row r="31" spans="1:11" s="65" customFormat="1" ht="15" customHeight="1" x14ac:dyDescent="0.25">
      <c r="A31" s="72" t="s">
        <v>64</v>
      </c>
      <c r="B31" s="70">
        <v>116</v>
      </c>
      <c r="C31" s="70">
        <v>99</v>
      </c>
      <c r="D31" s="70">
        <v>0</v>
      </c>
      <c r="E31" s="70">
        <v>16</v>
      </c>
      <c r="F31" s="70">
        <v>0</v>
      </c>
      <c r="G31" s="70">
        <v>8</v>
      </c>
      <c r="H31" s="70">
        <v>1</v>
      </c>
      <c r="J31" s="71"/>
    </row>
    <row r="32" spans="1:11" s="65" customFormat="1" ht="15" customHeight="1" x14ac:dyDescent="0.25">
      <c r="A32" s="72" t="s">
        <v>65</v>
      </c>
      <c r="B32" s="70">
        <v>65</v>
      </c>
      <c r="C32" s="70">
        <v>68</v>
      </c>
      <c r="D32" s="70">
        <v>0</v>
      </c>
      <c r="E32" s="70">
        <v>2</v>
      </c>
      <c r="F32" s="70">
        <v>0</v>
      </c>
      <c r="G32" s="70">
        <v>1</v>
      </c>
      <c r="H32" s="70">
        <v>0</v>
      </c>
      <c r="J32" s="71"/>
    </row>
    <row r="33" spans="1:10" s="65" customFormat="1" ht="15" customHeight="1" x14ac:dyDescent="0.25">
      <c r="A33" s="72" t="s">
        <v>66</v>
      </c>
      <c r="B33" s="70">
        <v>39</v>
      </c>
      <c r="C33" s="70">
        <v>33</v>
      </c>
      <c r="D33" s="70">
        <v>0</v>
      </c>
      <c r="E33" s="70">
        <v>4</v>
      </c>
      <c r="F33" s="70">
        <v>0</v>
      </c>
      <c r="G33" s="70">
        <v>4</v>
      </c>
      <c r="H33" s="70">
        <v>1</v>
      </c>
      <c r="J33" s="71"/>
    </row>
    <row r="34" spans="1:10" s="65" customFormat="1" ht="15" customHeight="1" x14ac:dyDescent="0.25">
      <c r="A34" s="72" t="s">
        <v>67</v>
      </c>
      <c r="B34" s="70">
        <v>23</v>
      </c>
      <c r="C34" s="70">
        <v>25</v>
      </c>
      <c r="D34" s="70">
        <v>0</v>
      </c>
      <c r="E34" s="70">
        <v>4</v>
      </c>
      <c r="F34" s="70">
        <v>0</v>
      </c>
      <c r="G34" s="70">
        <v>6</v>
      </c>
      <c r="H34" s="70">
        <v>0</v>
      </c>
      <c r="J34" s="71"/>
    </row>
    <row r="35" spans="1:10" s="65" customFormat="1" ht="15" customHeight="1" x14ac:dyDescent="0.25">
      <c r="A35" s="72" t="s">
        <v>68</v>
      </c>
      <c r="B35" s="70">
        <v>52</v>
      </c>
      <c r="C35" s="70">
        <v>52</v>
      </c>
      <c r="D35" s="70">
        <v>0</v>
      </c>
      <c r="E35" s="70">
        <v>0</v>
      </c>
      <c r="F35" s="70">
        <v>0</v>
      </c>
      <c r="G35" s="70">
        <v>0</v>
      </c>
      <c r="H35" s="70">
        <v>0</v>
      </c>
      <c r="J35" s="71"/>
    </row>
    <row r="36" spans="1:10" s="65" customFormat="1" ht="15" customHeight="1" x14ac:dyDescent="0.25">
      <c r="A36" s="72" t="s">
        <v>69</v>
      </c>
      <c r="B36" s="70">
        <v>34</v>
      </c>
      <c r="C36" s="70">
        <v>27</v>
      </c>
      <c r="D36" s="70">
        <v>0</v>
      </c>
      <c r="E36" s="70">
        <v>1</v>
      </c>
      <c r="F36" s="70">
        <v>0</v>
      </c>
      <c r="G36" s="70">
        <v>1</v>
      </c>
      <c r="H36" s="70">
        <v>0</v>
      </c>
      <c r="J36" s="71"/>
    </row>
    <row r="37" spans="1:10" s="65" customFormat="1" ht="15" customHeight="1" x14ac:dyDescent="0.25">
      <c r="A37" s="72" t="s">
        <v>70</v>
      </c>
      <c r="B37" s="70">
        <v>47</v>
      </c>
      <c r="C37" s="70">
        <v>19</v>
      </c>
      <c r="D37" s="70">
        <v>0</v>
      </c>
      <c r="E37" s="70">
        <v>38</v>
      </c>
      <c r="F37" s="70">
        <v>0</v>
      </c>
      <c r="G37" s="70">
        <v>0</v>
      </c>
      <c r="H37" s="70">
        <v>0</v>
      </c>
      <c r="J37" s="71"/>
    </row>
    <row r="38" spans="1:10" s="65" customFormat="1" ht="15" customHeight="1" x14ac:dyDescent="0.25">
      <c r="A38" s="72" t="s">
        <v>71</v>
      </c>
      <c r="B38" s="70">
        <v>28</v>
      </c>
      <c r="C38" s="70">
        <v>31</v>
      </c>
      <c r="D38" s="70">
        <v>0</v>
      </c>
      <c r="E38" s="70">
        <v>2</v>
      </c>
      <c r="F38" s="70">
        <v>0</v>
      </c>
      <c r="G38" s="70">
        <v>3</v>
      </c>
      <c r="H38" s="70">
        <v>0</v>
      </c>
      <c r="J38" s="71"/>
    </row>
    <row r="39" spans="1:10" s="65" customFormat="1" ht="15" customHeight="1" x14ac:dyDescent="0.25">
      <c r="A39" s="72" t="s">
        <v>72</v>
      </c>
      <c r="B39" s="70">
        <v>54</v>
      </c>
      <c r="C39" s="70">
        <v>52</v>
      </c>
      <c r="D39" s="70">
        <v>0</v>
      </c>
      <c r="E39" s="70">
        <v>1</v>
      </c>
      <c r="F39" s="70">
        <v>0</v>
      </c>
      <c r="G39" s="70">
        <v>9</v>
      </c>
      <c r="H39" s="70">
        <v>0</v>
      </c>
      <c r="J39" s="71"/>
    </row>
    <row r="40" spans="1:10" s="65" customFormat="1" ht="15" customHeight="1" x14ac:dyDescent="0.25">
      <c r="A40" s="72" t="s">
        <v>73</v>
      </c>
      <c r="B40" s="70">
        <v>28</v>
      </c>
      <c r="C40" s="70">
        <v>23</v>
      </c>
      <c r="D40" s="70">
        <v>0</v>
      </c>
      <c r="E40" s="70">
        <v>1</v>
      </c>
      <c r="F40" s="70">
        <v>0</v>
      </c>
      <c r="G40" s="70">
        <v>0</v>
      </c>
      <c r="H40" s="70">
        <v>0</v>
      </c>
      <c r="J40" s="71"/>
    </row>
    <row r="41" spans="1:10" s="65" customFormat="1" ht="15" customHeight="1" x14ac:dyDescent="0.25">
      <c r="A41" s="72" t="s">
        <v>74</v>
      </c>
      <c r="B41" s="70">
        <v>18</v>
      </c>
      <c r="C41" s="70">
        <v>20</v>
      </c>
      <c r="D41" s="70">
        <v>0</v>
      </c>
      <c r="E41" s="70">
        <v>7</v>
      </c>
      <c r="F41" s="70">
        <v>0</v>
      </c>
      <c r="G41" s="70">
        <v>8</v>
      </c>
      <c r="H41" s="70">
        <v>0</v>
      </c>
      <c r="J41" s="71"/>
    </row>
    <row r="42" spans="1:10" s="65" customFormat="1" ht="15" customHeight="1" x14ac:dyDescent="0.25">
      <c r="A42" s="72" t="s">
        <v>75</v>
      </c>
      <c r="B42" s="70">
        <v>74</v>
      </c>
      <c r="C42" s="70">
        <v>61</v>
      </c>
      <c r="D42" s="70">
        <v>0</v>
      </c>
      <c r="E42" s="70">
        <v>13</v>
      </c>
      <c r="F42" s="70">
        <v>0</v>
      </c>
      <c r="G42" s="70">
        <v>3</v>
      </c>
      <c r="H42" s="70">
        <v>0</v>
      </c>
      <c r="J42" s="71"/>
    </row>
    <row r="43" spans="1:10" s="65" customFormat="1" ht="15" customHeight="1" x14ac:dyDescent="0.25">
      <c r="A43" s="72" t="s">
        <v>76</v>
      </c>
      <c r="B43" s="70">
        <v>21</v>
      </c>
      <c r="C43" s="70">
        <v>19</v>
      </c>
      <c r="D43" s="70">
        <v>0</v>
      </c>
      <c r="E43" s="70">
        <v>1</v>
      </c>
      <c r="F43" s="70">
        <v>0</v>
      </c>
      <c r="G43" s="70">
        <v>3</v>
      </c>
      <c r="H43" s="70">
        <v>0</v>
      </c>
      <c r="J43" s="71"/>
    </row>
    <row r="44" spans="1:10" s="65" customFormat="1" ht="15" customHeight="1" x14ac:dyDescent="0.25">
      <c r="A44" s="72" t="s">
        <v>77</v>
      </c>
      <c r="B44" s="70">
        <v>52</v>
      </c>
      <c r="C44" s="70">
        <v>34</v>
      </c>
      <c r="D44" s="70">
        <v>0</v>
      </c>
      <c r="E44" s="70">
        <v>5</v>
      </c>
      <c r="F44" s="70">
        <v>0</v>
      </c>
      <c r="G44" s="70">
        <v>2</v>
      </c>
      <c r="H44" s="70">
        <v>1</v>
      </c>
      <c r="J44" s="71"/>
    </row>
    <row r="45" spans="1:10" s="65" customFormat="1" ht="15" customHeight="1" x14ac:dyDescent="0.25">
      <c r="A45" s="72" t="s">
        <v>78</v>
      </c>
      <c r="B45" s="70">
        <v>48</v>
      </c>
      <c r="C45" s="70">
        <v>44</v>
      </c>
      <c r="D45" s="70">
        <v>0</v>
      </c>
      <c r="E45" s="70">
        <v>2</v>
      </c>
      <c r="F45" s="70">
        <v>0</v>
      </c>
      <c r="G45" s="70">
        <v>8</v>
      </c>
      <c r="H45" s="70">
        <v>0</v>
      </c>
      <c r="J45" s="71"/>
    </row>
    <row r="46" spans="1:10" s="65" customFormat="1" ht="15" customHeight="1" x14ac:dyDescent="0.25">
      <c r="A46" s="72" t="s">
        <v>79</v>
      </c>
      <c r="B46" s="70">
        <v>58</v>
      </c>
      <c r="C46" s="70">
        <v>66</v>
      </c>
      <c r="D46" s="70">
        <v>0</v>
      </c>
      <c r="E46" s="70">
        <v>3</v>
      </c>
      <c r="F46" s="70">
        <v>0</v>
      </c>
      <c r="G46" s="70">
        <v>2</v>
      </c>
      <c r="H46" s="70">
        <v>0</v>
      </c>
      <c r="J46" s="71"/>
    </row>
    <row r="47" spans="1:10" s="65" customFormat="1" ht="15" customHeight="1" x14ac:dyDescent="0.25">
      <c r="A47" s="72" t="s">
        <v>80</v>
      </c>
      <c r="B47" s="70">
        <v>70</v>
      </c>
      <c r="C47" s="70">
        <v>59</v>
      </c>
      <c r="D47" s="70">
        <v>0</v>
      </c>
      <c r="E47" s="70">
        <v>7</v>
      </c>
      <c r="F47" s="70">
        <v>0</v>
      </c>
      <c r="G47" s="70">
        <v>5</v>
      </c>
      <c r="H47" s="70">
        <v>0</v>
      </c>
      <c r="J47" s="71"/>
    </row>
    <row r="48" spans="1:10" s="65" customFormat="1" ht="15" customHeight="1" x14ac:dyDescent="0.25">
      <c r="A48" s="72" t="s">
        <v>81</v>
      </c>
      <c r="B48" s="70">
        <v>3</v>
      </c>
      <c r="C48" s="70">
        <v>4</v>
      </c>
      <c r="D48" s="70">
        <v>0</v>
      </c>
      <c r="E48" s="70">
        <v>0</v>
      </c>
      <c r="F48" s="70">
        <v>0</v>
      </c>
      <c r="G48" s="70">
        <v>0</v>
      </c>
      <c r="H48" s="70">
        <v>0</v>
      </c>
      <c r="J48" s="71"/>
    </row>
    <row r="49" spans="1:10" s="65" customFormat="1" ht="15" customHeight="1" x14ac:dyDescent="0.25">
      <c r="A49" s="72" t="s">
        <v>82</v>
      </c>
      <c r="B49" s="70">
        <v>32</v>
      </c>
      <c r="C49" s="70">
        <v>20</v>
      </c>
      <c r="D49" s="70">
        <v>0</v>
      </c>
      <c r="E49" s="70">
        <v>3</v>
      </c>
      <c r="F49" s="70">
        <v>0</v>
      </c>
      <c r="G49" s="70">
        <v>5</v>
      </c>
      <c r="H49" s="70">
        <v>0</v>
      </c>
      <c r="J49" s="71"/>
    </row>
    <row r="50" spans="1:10" s="65" customFormat="1" ht="15" customHeight="1" x14ac:dyDescent="0.25">
      <c r="A50" s="72" t="s">
        <v>83</v>
      </c>
      <c r="B50" s="70">
        <v>48</v>
      </c>
      <c r="C50" s="70">
        <v>47</v>
      </c>
      <c r="D50" s="70">
        <v>0</v>
      </c>
      <c r="E50" s="70">
        <v>2</v>
      </c>
      <c r="F50" s="70">
        <v>0</v>
      </c>
      <c r="G50" s="70">
        <v>8</v>
      </c>
      <c r="H50" s="70">
        <v>0</v>
      </c>
      <c r="J50" s="71"/>
    </row>
    <row r="51" spans="1:10" s="65" customFormat="1" ht="15" customHeight="1" x14ac:dyDescent="0.25">
      <c r="A51" s="72" t="s">
        <v>84</v>
      </c>
      <c r="B51" s="70">
        <v>35</v>
      </c>
      <c r="C51" s="70">
        <v>29</v>
      </c>
      <c r="D51" s="70">
        <v>0</v>
      </c>
      <c r="E51" s="70">
        <v>0</v>
      </c>
      <c r="F51" s="70">
        <v>0</v>
      </c>
      <c r="G51" s="70">
        <v>3</v>
      </c>
      <c r="H51" s="70">
        <v>0</v>
      </c>
      <c r="J51" s="71"/>
    </row>
    <row r="52" spans="1:10" s="65" customFormat="1" ht="15" customHeight="1" x14ac:dyDescent="0.25">
      <c r="A52" s="72" t="s">
        <v>85</v>
      </c>
      <c r="B52" s="70">
        <v>14</v>
      </c>
      <c r="C52" s="70">
        <v>17</v>
      </c>
      <c r="D52" s="70">
        <v>0</v>
      </c>
      <c r="E52" s="70">
        <v>1</v>
      </c>
      <c r="F52" s="70">
        <v>0</v>
      </c>
      <c r="G52" s="70">
        <v>1</v>
      </c>
      <c r="H52" s="70">
        <v>0</v>
      </c>
      <c r="J52" s="71"/>
    </row>
    <row r="53" spans="1:10" s="65" customFormat="1" ht="15" customHeight="1" x14ac:dyDescent="0.25">
      <c r="A53" s="72" t="s">
        <v>86</v>
      </c>
      <c r="B53" s="70">
        <v>62</v>
      </c>
      <c r="C53" s="70">
        <v>58</v>
      </c>
      <c r="D53" s="70">
        <v>0</v>
      </c>
      <c r="E53" s="70">
        <v>2</v>
      </c>
      <c r="F53" s="70">
        <v>0</v>
      </c>
      <c r="G53" s="70">
        <v>2</v>
      </c>
      <c r="H53" s="70">
        <v>0</v>
      </c>
      <c r="J53" s="71"/>
    </row>
    <row r="54" spans="1:10" s="65" customFormat="1" ht="15" customHeight="1" x14ac:dyDescent="0.25">
      <c r="A54" s="72" t="s">
        <v>88</v>
      </c>
      <c r="B54" s="70">
        <v>226</v>
      </c>
      <c r="C54" s="70">
        <v>116</v>
      </c>
      <c r="D54" s="70">
        <v>0</v>
      </c>
      <c r="E54" s="70">
        <v>15</v>
      </c>
      <c r="F54" s="70">
        <v>0</v>
      </c>
      <c r="G54" s="70">
        <v>4</v>
      </c>
      <c r="H54" s="70">
        <v>0</v>
      </c>
      <c r="J54" s="71"/>
    </row>
    <row r="55" spans="1:10" s="65" customFormat="1" ht="15" customHeight="1" x14ac:dyDescent="0.25">
      <c r="A55" s="72" t="s">
        <v>89</v>
      </c>
      <c r="B55" s="70">
        <v>7</v>
      </c>
      <c r="C55" s="70">
        <v>8</v>
      </c>
      <c r="D55" s="70">
        <v>0</v>
      </c>
      <c r="E55" s="70">
        <v>1</v>
      </c>
      <c r="F55" s="70">
        <v>0</v>
      </c>
      <c r="G55" s="70">
        <v>1</v>
      </c>
      <c r="H55" s="70">
        <v>0</v>
      </c>
      <c r="J55" s="71"/>
    </row>
    <row r="56" spans="1:10" s="65" customFormat="1" ht="15" customHeight="1" x14ac:dyDescent="0.25">
      <c r="A56" s="72" t="s">
        <v>90</v>
      </c>
      <c r="B56" s="70">
        <v>41</v>
      </c>
      <c r="C56" s="70">
        <v>40</v>
      </c>
      <c r="D56" s="70">
        <v>0</v>
      </c>
      <c r="E56" s="70">
        <v>1</v>
      </c>
      <c r="F56" s="70">
        <v>0</v>
      </c>
      <c r="G56" s="70">
        <v>4</v>
      </c>
      <c r="H56" s="70">
        <v>0</v>
      </c>
      <c r="J56" s="71"/>
    </row>
    <row r="57" spans="1:10" s="65" customFormat="1" ht="15" customHeight="1" x14ac:dyDescent="0.25">
      <c r="A57" s="72" t="s">
        <v>91</v>
      </c>
      <c r="B57" s="70">
        <v>50</v>
      </c>
      <c r="C57" s="70">
        <v>32</v>
      </c>
      <c r="D57" s="70">
        <v>0</v>
      </c>
      <c r="E57" s="70">
        <v>5</v>
      </c>
      <c r="F57" s="70">
        <v>0</v>
      </c>
      <c r="G57" s="70">
        <v>4</v>
      </c>
      <c r="H57" s="70">
        <v>0</v>
      </c>
      <c r="J57" s="71"/>
    </row>
    <row r="58" spans="1:10" s="65" customFormat="1" ht="15" customHeight="1" x14ac:dyDescent="0.25">
      <c r="A58" s="74" t="s">
        <v>92</v>
      </c>
      <c r="B58" s="70">
        <v>0</v>
      </c>
      <c r="C58" s="70">
        <v>0</v>
      </c>
      <c r="D58" s="70">
        <v>0</v>
      </c>
      <c r="E58" s="70">
        <v>0</v>
      </c>
      <c r="F58" s="70">
        <v>0</v>
      </c>
      <c r="G58" s="70">
        <v>1</v>
      </c>
      <c r="H58" s="70">
        <v>0</v>
      </c>
      <c r="J58" s="71"/>
    </row>
    <row r="59" spans="1:10" s="65" customFormat="1" ht="15" customHeight="1" x14ac:dyDescent="0.25">
      <c r="A59" s="72" t="s">
        <v>93</v>
      </c>
      <c r="B59" s="70">
        <v>123</v>
      </c>
      <c r="C59" s="70">
        <v>58</v>
      </c>
      <c r="D59" s="70">
        <v>0</v>
      </c>
      <c r="E59" s="70">
        <v>21</v>
      </c>
      <c r="F59" s="70">
        <v>0</v>
      </c>
      <c r="G59" s="70">
        <v>3</v>
      </c>
      <c r="H59" s="70">
        <v>0</v>
      </c>
      <c r="J59" s="71"/>
    </row>
    <row r="60" spans="1:10" s="65" customFormat="1" ht="15" customHeight="1" x14ac:dyDescent="0.25">
      <c r="A60" s="72" t="s">
        <v>94</v>
      </c>
      <c r="B60" s="70">
        <v>58</v>
      </c>
      <c r="C60" s="70">
        <v>43</v>
      </c>
      <c r="D60" s="70">
        <v>0</v>
      </c>
      <c r="E60" s="70">
        <v>3</v>
      </c>
      <c r="F60" s="70">
        <v>0</v>
      </c>
      <c r="G60" s="70">
        <v>2</v>
      </c>
      <c r="H60" s="70">
        <v>5</v>
      </c>
      <c r="J60" s="71"/>
    </row>
    <row r="61" spans="1:10" s="65" customFormat="1" ht="15" customHeight="1" x14ac:dyDescent="0.25">
      <c r="A61" s="72" t="s">
        <v>95</v>
      </c>
      <c r="B61" s="70">
        <v>36</v>
      </c>
      <c r="C61" s="70">
        <v>31</v>
      </c>
      <c r="D61" s="70">
        <v>0</v>
      </c>
      <c r="E61" s="70">
        <v>2</v>
      </c>
      <c r="F61" s="70">
        <v>0</v>
      </c>
      <c r="G61" s="70">
        <v>0</v>
      </c>
      <c r="H61" s="70">
        <v>0</v>
      </c>
      <c r="J61" s="71"/>
    </row>
    <row r="62" spans="1:10" s="65" customFormat="1" ht="15" customHeight="1" x14ac:dyDescent="0.25">
      <c r="A62" s="72" t="s">
        <v>96</v>
      </c>
      <c r="B62" s="70">
        <v>43</v>
      </c>
      <c r="C62" s="70">
        <v>30</v>
      </c>
      <c r="D62" s="70">
        <v>0</v>
      </c>
      <c r="E62" s="70">
        <v>6</v>
      </c>
      <c r="F62" s="70">
        <v>0</v>
      </c>
      <c r="G62" s="70">
        <v>4</v>
      </c>
      <c r="H62" s="70">
        <v>1</v>
      </c>
      <c r="J62" s="71"/>
    </row>
    <row r="63" spans="1:10" s="65" customFormat="1" ht="15" customHeight="1" x14ac:dyDescent="0.25">
      <c r="A63" s="72" t="s">
        <v>97</v>
      </c>
      <c r="B63" s="70">
        <v>29</v>
      </c>
      <c r="C63" s="70">
        <v>27</v>
      </c>
      <c r="D63" s="70">
        <v>0</v>
      </c>
      <c r="E63" s="70">
        <v>0</v>
      </c>
      <c r="F63" s="70">
        <v>0</v>
      </c>
      <c r="G63" s="70">
        <v>6</v>
      </c>
      <c r="H63" s="70">
        <v>0</v>
      </c>
      <c r="J63" s="71"/>
    </row>
    <row r="64" spans="1:10" s="65" customFormat="1" ht="19.5" customHeight="1" thickBot="1" x14ac:dyDescent="0.3">
      <c r="A64" s="46" t="s">
        <v>121</v>
      </c>
      <c r="B64" s="75">
        <v>3535</v>
      </c>
      <c r="C64" s="75">
        <v>2766</v>
      </c>
      <c r="D64" s="75">
        <v>2</v>
      </c>
      <c r="E64" s="75">
        <v>368</v>
      </c>
      <c r="F64" s="75">
        <v>37</v>
      </c>
      <c r="G64" s="75">
        <v>220</v>
      </c>
      <c r="H64" s="75">
        <v>16</v>
      </c>
      <c r="J64" s="71"/>
    </row>
    <row r="65" spans="1:9" s="65" customFormat="1" ht="15" customHeight="1" x14ac:dyDescent="0.25">
      <c r="A65" s="76"/>
      <c r="B65" s="76"/>
      <c r="C65" s="76"/>
      <c r="D65" s="76"/>
      <c r="E65" s="76"/>
      <c r="F65" s="76"/>
      <c r="G65" s="76"/>
      <c r="H65" s="76"/>
    </row>
    <row r="66" spans="1:9" s="65" customFormat="1" ht="15" customHeight="1" x14ac:dyDescent="0.25"/>
    <row r="67" spans="1:9" s="65" customFormat="1" ht="15" customHeight="1" x14ac:dyDescent="0.25">
      <c r="A67" s="77" t="s">
        <v>101</v>
      </c>
    </row>
    <row r="68" spans="1:9" s="65" customFormat="1" ht="15" customHeight="1" x14ac:dyDescent="0.25">
      <c r="A68" s="153" t="s">
        <v>122</v>
      </c>
      <c r="B68" s="154"/>
      <c r="C68" s="154"/>
      <c r="D68" s="154"/>
      <c r="E68" s="154"/>
      <c r="F68" s="154"/>
      <c r="G68" s="154"/>
      <c r="H68" s="154"/>
    </row>
    <row r="69" spans="1:9" s="65" customFormat="1" ht="15" customHeight="1" x14ac:dyDescent="0.25">
      <c r="A69" s="78" t="s">
        <v>123</v>
      </c>
    </row>
    <row r="70" spans="1:9" s="65" customFormat="1" ht="15" customHeight="1" x14ac:dyDescent="0.25">
      <c r="A70" s="155"/>
      <c r="B70" s="155"/>
      <c r="C70" s="155"/>
      <c r="D70" s="155"/>
      <c r="E70" s="155"/>
      <c r="F70" s="155"/>
      <c r="G70" s="155"/>
      <c r="H70" s="155"/>
      <c r="I70" s="79"/>
    </row>
    <row r="71" spans="1:9" s="65" customFormat="1" ht="15" customHeight="1" x14ac:dyDescent="0.25">
      <c r="A71" s="54"/>
    </row>
    <row r="72" spans="1:9" s="65" customFormat="1" ht="15" customHeight="1" x14ac:dyDescent="0.25">
      <c r="A72" s="77" t="s">
        <v>124</v>
      </c>
    </row>
    <row r="73" spans="1:9" s="65" customFormat="1" ht="29.25" customHeight="1" x14ac:dyDescent="0.25">
      <c r="A73" s="144" t="s">
        <v>125</v>
      </c>
      <c r="B73" s="144"/>
      <c r="C73" s="144"/>
      <c r="D73" s="144"/>
      <c r="E73" s="144"/>
      <c r="F73" s="144"/>
      <c r="G73" s="144"/>
      <c r="H73" s="144"/>
    </row>
    <row r="74" spans="1:9" s="65" customFormat="1" ht="26.25" customHeight="1" x14ac:dyDescent="0.25">
      <c r="A74" s="144" t="s">
        <v>126</v>
      </c>
      <c r="B74" s="144"/>
      <c r="C74" s="144"/>
      <c r="D74" s="144"/>
      <c r="E74" s="144"/>
      <c r="F74" s="144"/>
      <c r="G74" s="144"/>
      <c r="H74" s="144"/>
    </row>
    <row r="75" spans="1:9" s="65" customFormat="1" ht="27" customHeight="1" x14ac:dyDescent="0.25">
      <c r="A75" s="144" t="s">
        <v>127</v>
      </c>
      <c r="B75" s="144"/>
      <c r="C75" s="144"/>
      <c r="D75" s="144"/>
      <c r="E75" s="144"/>
      <c r="F75" s="144"/>
      <c r="G75" s="144"/>
      <c r="H75" s="144"/>
    </row>
    <row r="76" spans="1:9" s="65" customFormat="1" ht="39" customHeight="1" x14ac:dyDescent="0.25">
      <c r="A76" s="144" t="s">
        <v>128</v>
      </c>
      <c r="B76" s="144"/>
      <c r="C76" s="144"/>
      <c r="D76" s="144"/>
      <c r="E76" s="144"/>
      <c r="F76" s="144"/>
      <c r="G76" s="144"/>
      <c r="H76" s="144"/>
    </row>
    <row r="77" spans="1:9" s="65" customFormat="1" ht="15" customHeight="1" x14ac:dyDescent="0.25">
      <c r="A77" s="54" t="s">
        <v>129</v>
      </c>
    </row>
    <row r="78" spans="1:9" s="65" customFormat="1" ht="15" customHeight="1" x14ac:dyDescent="0.25">
      <c r="A78" s="54" t="s">
        <v>130</v>
      </c>
    </row>
    <row r="79" spans="1:9" ht="15" customHeight="1" x14ac:dyDescent="0.25"/>
  </sheetData>
  <mergeCells count="9">
    <mergeCell ref="A74:H74"/>
    <mergeCell ref="A75:H75"/>
    <mergeCell ref="A76:H76"/>
    <mergeCell ref="B3:B4"/>
    <mergeCell ref="C3:E4"/>
    <mergeCell ref="F3:H4"/>
    <mergeCell ref="A68:H68"/>
    <mergeCell ref="A70:H70"/>
    <mergeCell ref="A73:H7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workbookViewId="0"/>
  </sheetViews>
  <sheetFormatPr defaultRowHeight="15" x14ac:dyDescent="0.25"/>
  <cols>
    <col min="1" max="1" width="18.28515625" customWidth="1"/>
    <col min="2" max="2" width="16.85546875" customWidth="1"/>
    <col min="3" max="5" width="11.7109375" customWidth="1"/>
    <col min="6" max="8" width="11.85546875" customWidth="1"/>
    <col min="11" max="11" width="0" hidden="1" customWidth="1"/>
  </cols>
  <sheetData>
    <row r="1" spans="1:8" s="65" customFormat="1" ht="24.75" customHeight="1" x14ac:dyDescent="0.25">
      <c r="A1" s="81" t="str">
        <f>"4. "&amp;'Company License Activity'!M14&amp;" State Licensing Activities: Mortgage Individual Licenses"</f>
        <v>4. 2021Q2 State Licensing Activities: Mortgage Individual Licenses</v>
      </c>
      <c r="B1" s="82"/>
      <c r="C1" s="82"/>
      <c r="D1" s="82"/>
      <c r="E1" s="82"/>
      <c r="F1" s="82"/>
      <c r="G1" s="82"/>
      <c r="H1" s="82"/>
    </row>
    <row r="2" spans="1:8" s="65" customFormat="1" ht="15" customHeight="1" thickBot="1" x14ac:dyDescent="0.3"/>
    <row r="3" spans="1:8" s="65" customFormat="1" ht="20.25" customHeight="1" x14ac:dyDescent="0.25">
      <c r="A3" s="64"/>
      <c r="B3" s="145" t="s">
        <v>110</v>
      </c>
      <c r="C3" s="147" t="s">
        <v>111</v>
      </c>
      <c r="D3" s="148"/>
      <c r="E3" s="148"/>
      <c r="F3" s="148" t="s">
        <v>112</v>
      </c>
      <c r="G3" s="148"/>
      <c r="H3" s="151"/>
    </row>
    <row r="4" spans="1:8" s="65" customFormat="1" ht="20.25" customHeight="1" thickBot="1" x14ac:dyDescent="0.3">
      <c r="B4" s="146"/>
      <c r="C4" s="149"/>
      <c r="D4" s="150"/>
      <c r="E4" s="150"/>
      <c r="F4" s="150"/>
      <c r="G4" s="150"/>
      <c r="H4" s="152"/>
    </row>
    <row r="5" spans="1:8" s="65" customFormat="1" ht="15" customHeight="1" thickBot="1" x14ac:dyDescent="0.3">
      <c r="A5" s="66" t="s">
        <v>32</v>
      </c>
      <c r="B5" s="68" t="s">
        <v>110</v>
      </c>
      <c r="C5" s="68" t="s">
        <v>113</v>
      </c>
      <c r="D5" s="68" t="s">
        <v>114</v>
      </c>
      <c r="E5" s="68" t="s">
        <v>115</v>
      </c>
      <c r="F5" s="68" t="s">
        <v>116</v>
      </c>
      <c r="G5" s="68" t="s">
        <v>117</v>
      </c>
      <c r="H5" s="68" t="s">
        <v>118</v>
      </c>
    </row>
    <row r="6" spans="1:8" s="65" customFormat="1" ht="15" customHeight="1" x14ac:dyDescent="0.25">
      <c r="A6" s="69" t="s">
        <v>37</v>
      </c>
      <c r="B6" s="70">
        <v>1981</v>
      </c>
      <c r="C6" s="70">
        <v>1400</v>
      </c>
      <c r="D6" s="70">
        <v>0</v>
      </c>
      <c r="E6" s="70">
        <v>38</v>
      </c>
      <c r="F6" s="70">
        <v>0</v>
      </c>
      <c r="G6" s="70">
        <v>35</v>
      </c>
      <c r="H6" s="70">
        <v>33</v>
      </c>
    </row>
    <row r="7" spans="1:8" s="65" customFormat="1" ht="15" customHeight="1" x14ac:dyDescent="0.25">
      <c r="A7" s="72" t="s">
        <v>38</v>
      </c>
      <c r="B7" s="70">
        <v>558</v>
      </c>
      <c r="C7" s="70">
        <v>548</v>
      </c>
      <c r="D7" s="70">
        <v>0</v>
      </c>
      <c r="E7" s="70">
        <v>20</v>
      </c>
      <c r="F7" s="70">
        <v>0</v>
      </c>
      <c r="G7" s="70">
        <v>12</v>
      </c>
      <c r="H7" s="70">
        <v>4</v>
      </c>
    </row>
    <row r="8" spans="1:8" s="65" customFormat="1" ht="15" customHeight="1" x14ac:dyDescent="0.25">
      <c r="A8" s="72" t="s">
        <v>39</v>
      </c>
      <c r="B8" s="70">
        <v>3123</v>
      </c>
      <c r="C8" s="70">
        <v>3234</v>
      </c>
      <c r="D8" s="70">
        <v>0</v>
      </c>
      <c r="E8" s="70">
        <v>156</v>
      </c>
      <c r="F8" s="70">
        <v>0</v>
      </c>
      <c r="G8" s="70">
        <v>53</v>
      </c>
      <c r="H8" s="70">
        <v>27</v>
      </c>
    </row>
    <row r="9" spans="1:8" s="65" customFormat="1" ht="15" customHeight="1" x14ac:dyDescent="0.25">
      <c r="A9" s="72" t="s">
        <v>41</v>
      </c>
      <c r="B9" s="70">
        <v>1502</v>
      </c>
      <c r="C9" s="70">
        <v>1571</v>
      </c>
      <c r="D9" s="70">
        <v>0</v>
      </c>
      <c r="E9" s="70">
        <v>66</v>
      </c>
      <c r="F9" s="70">
        <v>0</v>
      </c>
      <c r="G9" s="70">
        <v>705</v>
      </c>
      <c r="H9" s="70">
        <v>2</v>
      </c>
    </row>
    <row r="10" spans="1:8" s="65" customFormat="1" ht="15" customHeight="1" x14ac:dyDescent="0.25">
      <c r="A10" s="72" t="s">
        <v>42</v>
      </c>
      <c r="B10" s="70">
        <v>836</v>
      </c>
      <c r="C10" s="70">
        <v>367</v>
      </c>
      <c r="D10" s="70">
        <v>2</v>
      </c>
      <c r="E10" s="70">
        <v>38</v>
      </c>
      <c r="F10" s="70">
        <v>0</v>
      </c>
      <c r="G10" s="70">
        <v>3</v>
      </c>
      <c r="H10" s="70">
        <v>20</v>
      </c>
    </row>
    <row r="11" spans="1:8" s="65" customFormat="1" ht="15" customHeight="1" x14ac:dyDescent="0.25">
      <c r="A11" s="72" t="s">
        <v>43</v>
      </c>
      <c r="B11" s="70">
        <v>5198</v>
      </c>
      <c r="C11" s="70">
        <v>8060</v>
      </c>
      <c r="D11" s="70">
        <v>3</v>
      </c>
      <c r="E11" s="70">
        <v>441</v>
      </c>
      <c r="F11" s="70">
        <v>0</v>
      </c>
      <c r="G11" s="70">
        <v>109</v>
      </c>
      <c r="H11" s="70">
        <v>78</v>
      </c>
    </row>
    <row r="12" spans="1:8" s="65" customFormat="1" ht="15" customHeight="1" x14ac:dyDescent="0.25">
      <c r="A12" s="69" t="s">
        <v>44</v>
      </c>
      <c r="B12" s="70">
        <v>2965</v>
      </c>
      <c r="C12" s="70">
        <v>2762</v>
      </c>
      <c r="D12" s="70">
        <v>1</v>
      </c>
      <c r="E12" s="70">
        <v>208</v>
      </c>
      <c r="F12" s="70">
        <v>0</v>
      </c>
      <c r="G12" s="70">
        <v>5</v>
      </c>
      <c r="H12" s="70">
        <v>20</v>
      </c>
    </row>
    <row r="13" spans="1:8" s="65" customFormat="1" ht="15" customHeight="1" x14ac:dyDescent="0.25">
      <c r="A13" s="72" t="s">
        <v>46</v>
      </c>
      <c r="B13" s="70">
        <v>1423</v>
      </c>
      <c r="C13" s="70">
        <v>1325</v>
      </c>
      <c r="D13" s="70">
        <v>0</v>
      </c>
      <c r="E13" s="70">
        <v>121</v>
      </c>
      <c r="F13" s="70">
        <v>0</v>
      </c>
      <c r="G13" s="70">
        <v>36</v>
      </c>
      <c r="H13" s="70">
        <v>43</v>
      </c>
    </row>
    <row r="14" spans="1:8" s="65" customFormat="1" ht="15" customHeight="1" x14ac:dyDescent="0.25">
      <c r="A14" s="72" t="s">
        <v>47</v>
      </c>
      <c r="B14" s="70">
        <v>1031</v>
      </c>
      <c r="C14" s="70">
        <v>1190</v>
      </c>
      <c r="D14" s="70">
        <v>0</v>
      </c>
      <c r="E14" s="70">
        <v>81</v>
      </c>
      <c r="F14" s="70">
        <v>0</v>
      </c>
      <c r="G14" s="70">
        <v>26</v>
      </c>
      <c r="H14" s="70">
        <v>10</v>
      </c>
    </row>
    <row r="15" spans="1:8" s="65" customFormat="1" ht="15" customHeight="1" x14ac:dyDescent="0.25">
      <c r="A15" s="72" t="s">
        <v>48</v>
      </c>
      <c r="B15" s="70">
        <v>949</v>
      </c>
      <c r="C15" s="70">
        <v>956</v>
      </c>
      <c r="D15" s="70">
        <v>0</v>
      </c>
      <c r="E15" s="70">
        <v>34</v>
      </c>
      <c r="F15" s="70">
        <v>0</v>
      </c>
      <c r="G15" s="70">
        <v>21</v>
      </c>
      <c r="H15" s="70">
        <v>6</v>
      </c>
    </row>
    <row r="16" spans="1:8" s="65" customFormat="1" ht="15" customHeight="1" x14ac:dyDescent="0.25">
      <c r="A16" s="72" t="s">
        <v>49</v>
      </c>
      <c r="B16" s="70">
        <v>6095</v>
      </c>
      <c r="C16" s="70">
        <v>5566</v>
      </c>
      <c r="D16" s="70">
        <v>1</v>
      </c>
      <c r="E16" s="70">
        <v>449</v>
      </c>
      <c r="F16" s="70">
        <v>0</v>
      </c>
      <c r="G16" s="70">
        <v>91</v>
      </c>
      <c r="H16" s="70">
        <v>53</v>
      </c>
    </row>
    <row r="17" spans="1:11" s="65" customFormat="1" ht="15" customHeight="1" x14ac:dyDescent="0.25">
      <c r="A17" s="72" t="s">
        <v>50</v>
      </c>
      <c r="B17" s="70">
        <v>3193</v>
      </c>
      <c r="C17" s="70">
        <v>2864</v>
      </c>
      <c r="D17" s="70">
        <v>25</v>
      </c>
      <c r="E17" s="70">
        <v>383</v>
      </c>
      <c r="F17" s="70">
        <v>1</v>
      </c>
      <c r="G17" s="70">
        <v>72</v>
      </c>
      <c r="H17" s="70">
        <v>53</v>
      </c>
    </row>
    <row r="18" spans="1:11" s="65" customFormat="1" ht="15" customHeight="1" x14ac:dyDescent="0.25">
      <c r="A18" s="72" t="s">
        <v>51</v>
      </c>
      <c r="B18" s="70">
        <v>1</v>
      </c>
      <c r="C18" s="70">
        <v>1</v>
      </c>
      <c r="D18" s="70">
        <v>0</v>
      </c>
      <c r="E18" s="70">
        <v>0</v>
      </c>
      <c r="F18" s="70">
        <v>0</v>
      </c>
      <c r="G18" s="70">
        <v>0</v>
      </c>
      <c r="H18" s="70">
        <v>0</v>
      </c>
    </row>
    <row r="19" spans="1:11" s="65" customFormat="1" ht="15" customHeight="1" x14ac:dyDescent="0.25">
      <c r="A19" s="72" t="s">
        <v>52</v>
      </c>
      <c r="B19" s="70">
        <v>628</v>
      </c>
      <c r="C19" s="70">
        <v>745</v>
      </c>
      <c r="D19" s="84" t="s">
        <v>189</v>
      </c>
      <c r="E19" s="70">
        <v>74</v>
      </c>
      <c r="F19" s="70">
        <v>0</v>
      </c>
      <c r="G19" s="70">
        <v>4</v>
      </c>
      <c r="H19" s="70">
        <v>2</v>
      </c>
      <c r="K19" s="83" t="s">
        <v>131</v>
      </c>
    </row>
    <row r="20" spans="1:11" s="65" customFormat="1" ht="15" customHeight="1" x14ac:dyDescent="0.25">
      <c r="A20" s="72" t="s">
        <v>53</v>
      </c>
      <c r="B20" s="70">
        <v>1240</v>
      </c>
      <c r="C20" s="70">
        <v>1141</v>
      </c>
      <c r="D20" s="70">
        <v>16</v>
      </c>
      <c r="E20" s="70">
        <v>218</v>
      </c>
      <c r="F20" s="70">
        <v>1</v>
      </c>
      <c r="G20" s="70">
        <v>41</v>
      </c>
      <c r="H20" s="70">
        <v>16</v>
      </c>
    </row>
    <row r="21" spans="1:11" s="65" customFormat="1" ht="15" customHeight="1" x14ac:dyDescent="0.25">
      <c r="A21" s="72" t="s">
        <v>54</v>
      </c>
      <c r="B21" s="70">
        <v>2295</v>
      </c>
      <c r="C21" s="70">
        <v>2125</v>
      </c>
      <c r="D21" s="70">
        <v>0</v>
      </c>
      <c r="E21" s="70">
        <v>219</v>
      </c>
      <c r="F21" s="70">
        <v>1</v>
      </c>
      <c r="G21" s="70">
        <v>59</v>
      </c>
      <c r="H21" s="70">
        <v>36</v>
      </c>
    </row>
    <row r="22" spans="1:11" s="65" customFormat="1" ht="15" customHeight="1" x14ac:dyDescent="0.25">
      <c r="A22" s="72" t="s">
        <v>55</v>
      </c>
      <c r="B22" s="70">
        <v>1914</v>
      </c>
      <c r="C22" s="70">
        <v>2251</v>
      </c>
      <c r="D22" s="70">
        <v>0</v>
      </c>
      <c r="E22" s="70">
        <v>52</v>
      </c>
      <c r="F22" s="70">
        <v>0</v>
      </c>
      <c r="G22" s="70">
        <v>29</v>
      </c>
      <c r="H22" s="70">
        <v>22</v>
      </c>
    </row>
    <row r="23" spans="1:11" s="65" customFormat="1" ht="15" customHeight="1" x14ac:dyDescent="0.25">
      <c r="A23" s="72" t="s">
        <v>56</v>
      </c>
      <c r="B23" s="70">
        <v>131</v>
      </c>
      <c r="C23" s="70">
        <v>71</v>
      </c>
      <c r="D23" s="70">
        <v>0</v>
      </c>
      <c r="E23" s="70">
        <v>13</v>
      </c>
      <c r="F23" s="70">
        <v>0</v>
      </c>
      <c r="G23" s="70">
        <v>0</v>
      </c>
      <c r="H23" s="70">
        <v>5</v>
      </c>
    </row>
    <row r="24" spans="1:11" s="65" customFormat="1" ht="15" customHeight="1" x14ac:dyDescent="0.25">
      <c r="A24" s="72" t="s">
        <v>57</v>
      </c>
      <c r="B24" s="70">
        <v>1081</v>
      </c>
      <c r="C24" s="70">
        <v>1077</v>
      </c>
      <c r="D24" s="70">
        <v>0</v>
      </c>
      <c r="E24" s="70">
        <v>15</v>
      </c>
      <c r="F24" s="70">
        <v>0</v>
      </c>
      <c r="G24" s="70">
        <v>36</v>
      </c>
      <c r="H24" s="70">
        <v>18</v>
      </c>
    </row>
    <row r="25" spans="1:11" s="65" customFormat="1" ht="15" customHeight="1" x14ac:dyDescent="0.25">
      <c r="A25" s="72" t="s">
        <v>58</v>
      </c>
      <c r="B25" s="70">
        <v>1020</v>
      </c>
      <c r="C25" s="70">
        <v>1033</v>
      </c>
      <c r="D25" s="70">
        <v>0</v>
      </c>
      <c r="E25" s="70">
        <v>53</v>
      </c>
      <c r="F25" s="70">
        <v>0</v>
      </c>
      <c r="G25" s="70">
        <v>82</v>
      </c>
      <c r="H25" s="70">
        <v>14</v>
      </c>
    </row>
    <row r="26" spans="1:11" s="65" customFormat="1" ht="15" customHeight="1" x14ac:dyDescent="0.25">
      <c r="A26" s="72" t="s">
        <v>59</v>
      </c>
      <c r="B26" s="70">
        <v>1294</v>
      </c>
      <c r="C26" s="70">
        <v>1258</v>
      </c>
      <c r="D26" s="70">
        <v>0</v>
      </c>
      <c r="E26" s="70">
        <v>24</v>
      </c>
      <c r="F26" s="70">
        <v>0</v>
      </c>
      <c r="G26" s="70">
        <v>499</v>
      </c>
      <c r="H26" s="70">
        <v>14</v>
      </c>
    </row>
    <row r="27" spans="1:11" s="65" customFormat="1" ht="15" customHeight="1" x14ac:dyDescent="0.25">
      <c r="A27" s="72" t="s">
        <v>60</v>
      </c>
      <c r="B27" s="70">
        <v>1521</v>
      </c>
      <c r="C27" s="70">
        <v>1548</v>
      </c>
      <c r="D27" s="70">
        <v>0</v>
      </c>
      <c r="E27" s="70">
        <v>11</v>
      </c>
      <c r="F27" s="70">
        <v>0</v>
      </c>
      <c r="G27" s="70">
        <v>33</v>
      </c>
      <c r="H27" s="70">
        <v>26</v>
      </c>
    </row>
    <row r="28" spans="1:11" s="65" customFormat="1" ht="15" customHeight="1" x14ac:dyDescent="0.25">
      <c r="A28" s="72" t="s">
        <v>61</v>
      </c>
      <c r="B28" s="70">
        <v>1535</v>
      </c>
      <c r="C28" s="70">
        <v>1483</v>
      </c>
      <c r="D28" s="70">
        <v>0</v>
      </c>
      <c r="E28" s="70">
        <v>1</v>
      </c>
      <c r="F28" s="70">
        <v>0</v>
      </c>
      <c r="G28" s="70">
        <v>23</v>
      </c>
      <c r="H28" s="70">
        <v>7</v>
      </c>
    </row>
    <row r="29" spans="1:11" s="65" customFormat="1" ht="15" customHeight="1" x14ac:dyDescent="0.25">
      <c r="A29" s="72" t="s">
        <v>62</v>
      </c>
      <c r="B29" s="70">
        <v>1990</v>
      </c>
      <c r="C29" s="70">
        <v>2059</v>
      </c>
      <c r="D29" s="70">
        <v>0</v>
      </c>
      <c r="E29" s="70">
        <v>300</v>
      </c>
      <c r="F29" s="70">
        <v>0</v>
      </c>
      <c r="G29" s="70">
        <v>49</v>
      </c>
      <c r="H29" s="70">
        <v>29</v>
      </c>
    </row>
    <row r="30" spans="1:11" s="65" customFormat="1" ht="15" customHeight="1" x14ac:dyDescent="0.25">
      <c r="A30" s="72" t="s">
        <v>63</v>
      </c>
      <c r="B30" s="70">
        <v>1082</v>
      </c>
      <c r="C30" s="70">
        <v>865</v>
      </c>
      <c r="D30" s="70">
        <v>0</v>
      </c>
      <c r="E30" s="70">
        <v>144</v>
      </c>
      <c r="F30" s="70">
        <v>2</v>
      </c>
      <c r="G30" s="70">
        <v>33</v>
      </c>
      <c r="H30" s="70">
        <v>45</v>
      </c>
    </row>
    <row r="31" spans="1:11" s="65" customFormat="1" ht="15" customHeight="1" x14ac:dyDescent="0.25">
      <c r="A31" s="72" t="s">
        <v>64</v>
      </c>
      <c r="B31" s="70">
        <v>2342</v>
      </c>
      <c r="C31" s="70">
        <v>2208</v>
      </c>
      <c r="D31" s="70">
        <v>0</v>
      </c>
      <c r="E31" s="70">
        <v>333</v>
      </c>
      <c r="F31" s="70">
        <v>0</v>
      </c>
      <c r="G31" s="70">
        <v>52</v>
      </c>
      <c r="H31" s="70">
        <v>29</v>
      </c>
    </row>
    <row r="32" spans="1:11" s="65" customFormat="1" ht="15" customHeight="1" x14ac:dyDescent="0.25">
      <c r="A32" s="72" t="s">
        <v>65</v>
      </c>
      <c r="B32" s="70">
        <v>1860</v>
      </c>
      <c r="C32" s="70">
        <v>1969</v>
      </c>
      <c r="D32" s="70">
        <v>0</v>
      </c>
      <c r="E32" s="70">
        <v>37</v>
      </c>
      <c r="F32" s="70">
        <v>0</v>
      </c>
      <c r="G32" s="70">
        <v>25</v>
      </c>
      <c r="H32" s="70">
        <v>17</v>
      </c>
    </row>
    <row r="33" spans="1:8" s="65" customFormat="1" ht="15" customHeight="1" x14ac:dyDescent="0.25">
      <c r="A33" s="72" t="s">
        <v>66</v>
      </c>
      <c r="B33" s="70">
        <v>931</v>
      </c>
      <c r="C33" s="70">
        <v>921</v>
      </c>
      <c r="D33" s="70">
        <v>0</v>
      </c>
      <c r="E33" s="70">
        <v>46</v>
      </c>
      <c r="F33" s="70">
        <v>0</v>
      </c>
      <c r="G33" s="70">
        <v>568</v>
      </c>
      <c r="H33" s="70">
        <v>6</v>
      </c>
    </row>
    <row r="34" spans="1:8" s="65" customFormat="1" ht="15" customHeight="1" x14ac:dyDescent="0.25">
      <c r="A34" s="72" t="s">
        <v>67</v>
      </c>
      <c r="B34" s="70">
        <v>1525</v>
      </c>
      <c r="C34" s="70">
        <v>1472</v>
      </c>
      <c r="D34" s="70">
        <v>0</v>
      </c>
      <c r="E34" s="70">
        <v>138</v>
      </c>
      <c r="F34" s="70">
        <v>0</v>
      </c>
      <c r="G34" s="70">
        <v>35</v>
      </c>
      <c r="H34" s="70">
        <v>63</v>
      </c>
    </row>
    <row r="35" spans="1:8" s="65" customFormat="1" ht="15" customHeight="1" x14ac:dyDescent="0.25">
      <c r="A35" s="72" t="s">
        <v>68</v>
      </c>
      <c r="B35" s="70">
        <v>912</v>
      </c>
      <c r="C35" s="70">
        <v>826</v>
      </c>
      <c r="D35" s="70">
        <v>1</v>
      </c>
      <c r="E35" s="70">
        <v>18</v>
      </c>
      <c r="F35" s="70">
        <v>3</v>
      </c>
      <c r="G35" s="70">
        <v>17</v>
      </c>
      <c r="H35" s="70">
        <v>6</v>
      </c>
    </row>
    <row r="36" spans="1:8" s="65" customFormat="1" ht="15" customHeight="1" x14ac:dyDescent="0.25">
      <c r="A36" s="72" t="s">
        <v>69</v>
      </c>
      <c r="B36" s="70">
        <v>801</v>
      </c>
      <c r="C36" s="70">
        <v>725</v>
      </c>
      <c r="D36" s="70">
        <v>0</v>
      </c>
      <c r="E36" s="70">
        <v>73</v>
      </c>
      <c r="F36" s="70">
        <v>0</v>
      </c>
      <c r="G36" s="70">
        <v>20</v>
      </c>
      <c r="H36" s="70">
        <v>9</v>
      </c>
    </row>
    <row r="37" spans="1:8" s="65" customFormat="1" ht="15" customHeight="1" x14ac:dyDescent="0.25">
      <c r="A37" s="72" t="s">
        <v>70</v>
      </c>
      <c r="B37" s="70">
        <v>1594</v>
      </c>
      <c r="C37" s="70">
        <v>1303</v>
      </c>
      <c r="D37" s="70">
        <v>0</v>
      </c>
      <c r="E37" s="70">
        <v>740</v>
      </c>
      <c r="F37" s="70">
        <v>0</v>
      </c>
      <c r="G37" s="70">
        <v>22</v>
      </c>
      <c r="H37" s="70">
        <v>14</v>
      </c>
    </row>
    <row r="38" spans="1:8" s="65" customFormat="1" ht="15" customHeight="1" x14ac:dyDescent="0.25">
      <c r="A38" s="72" t="s">
        <v>71</v>
      </c>
      <c r="B38" s="70">
        <v>775</v>
      </c>
      <c r="C38" s="70">
        <v>829</v>
      </c>
      <c r="D38" s="70">
        <v>0</v>
      </c>
      <c r="E38" s="70">
        <v>79</v>
      </c>
      <c r="F38" s="70">
        <v>0</v>
      </c>
      <c r="G38" s="70">
        <v>357</v>
      </c>
      <c r="H38" s="70">
        <v>4</v>
      </c>
    </row>
    <row r="39" spans="1:8" s="65" customFormat="1" ht="15" customHeight="1" x14ac:dyDescent="0.25">
      <c r="A39" s="72" t="s">
        <v>72</v>
      </c>
      <c r="B39" s="70">
        <v>1906</v>
      </c>
      <c r="C39" s="70">
        <v>1465</v>
      </c>
      <c r="D39" s="70">
        <v>0</v>
      </c>
      <c r="E39" s="70">
        <v>62</v>
      </c>
      <c r="F39" s="70">
        <v>0</v>
      </c>
      <c r="G39" s="70">
        <v>19</v>
      </c>
      <c r="H39" s="70">
        <v>34</v>
      </c>
    </row>
    <row r="40" spans="1:8" s="65" customFormat="1" ht="15" customHeight="1" x14ac:dyDescent="0.25">
      <c r="A40" s="72" t="s">
        <v>73</v>
      </c>
      <c r="B40" s="70">
        <v>1409</v>
      </c>
      <c r="C40" s="70">
        <v>1351</v>
      </c>
      <c r="D40" s="70">
        <v>0</v>
      </c>
      <c r="E40" s="70">
        <v>7</v>
      </c>
      <c r="F40" s="70">
        <v>0</v>
      </c>
      <c r="G40" s="70">
        <v>28</v>
      </c>
      <c r="H40" s="70">
        <v>12</v>
      </c>
    </row>
    <row r="41" spans="1:8" s="65" customFormat="1" ht="15" customHeight="1" x14ac:dyDescent="0.25">
      <c r="A41" s="72" t="s">
        <v>74</v>
      </c>
      <c r="B41" s="70">
        <v>671</v>
      </c>
      <c r="C41" s="70">
        <v>446</v>
      </c>
      <c r="D41" s="70">
        <v>0</v>
      </c>
      <c r="E41" s="70">
        <v>26</v>
      </c>
      <c r="F41" s="70">
        <v>0</v>
      </c>
      <c r="G41" s="70">
        <v>18</v>
      </c>
      <c r="H41" s="70">
        <v>62</v>
      </c>
    </row>
    <row r="42" spans="1:8" s="65" customFormat="1" ht="15" customHeight="1" x14ac:dyDescent="0.25">
      <c r="A42" s="72" t="s">
        <v>75</v>
      </c>
      <c r="B42" s="70">
        <v>2787</v>
      </c>
      <c r="C42" s="70">
        <v>2546</v>
      </c>
      <c r="D42" s="70">
        <v>0</v>
      </c>
      <c r="E42" s="70">
        <v>204</v>
      </c>
      <c r="F42" s="70">
        <v>0</v>
      </c>
      <c r="G42" s="70">
        <v>52</v>
      </c>
      <c r="H42" s="70">
        <v>61</v>
      </c>
    </row>
    <row r="43" spans="1:8" s="65" customFormat="1" ht="15" customHeight="1" x14ac:dyDescent="0.25">
      <c r="A43" s="72" t="s">
        <v>76</v>
      </c>
      <c r="B43" s="70">
        <v>748</v>
      </c>
      <c r="C43" s="70">
        <v>721</v>
      </c>
      <c r="D43" s="70">
        <v>1</v>
      </c>
      <c r="E43" s="70">
        <v>27</v>
      </c>
      <c r="F43" s="70">
        <v>0</v>
      </c>
      <c r="G43" s="70">
        <v>20</v>
      </c>
      <c r="H43" s="70">
        <v>7</v>
      </c>
    </row>
    <row r="44" spans="1:8" s="65" customFormat="1" ht="15" customHeight="1" x14ac:dyDescent="0.25">
      <c r="A44" s="72" t="s">
        <v>77</v>
      </c>
      <c r="B44" s="70">
        <v>1991</v>
      </c>
      <c r="C44" s="70">
        <v>1836</v>
      </c>
      <c r="D44" s="70">
        <v>0</v>
      </c>
      <c r="E44" s="70">
        <v>63</v>
      </c>
      <c r="F44" s="70">
        <v>0</v>
      </c>
      <c r="G44" s="70">
        <v>40</v>
      </c>
      <c r="H44" s="70">
        <v>40</v>
      </c>
    </row>
    <row r="45" spans="1:8" s="65" customFormat="1" ht="15" customHeight="1" x14ac:dyDescent="0.25">
      <c r="A45" s="72" t="s">
        <v>78</v>
      </c>
      <c r="B45" s="70">
        <v>1186</v>
      </c>
      <c r="C45" s="70">
        <v>1225</v>
      </c>
      <c r="D45" s="70">
        <v>0</v>
      </c>
      <c r="E45" s="70">
        <v>34</v>
      </c>
      <c r="F45" s="70">
        <v>0</v>
      </c>
      <c r="G45" s="70">
        <v>21</v>
      </c>
      <c r="H45" s="70">
        <v>15</v>
      </c>
    </row>
    <row r="46" spans="1:8" s="65" customFormat="1" ht="15" customHeight="1" x14ac:dyDescent="0.25">
      <c r="A46" s="72" t="s">
        <v>79</v>
      </c>
      <c r="B46" s="70">
        <v>1958</v>
      </c>
      <c r="C46" s="70">
        <v>3761</v>
      </c>
      <c r="D46" s="70">
        <v>0</v>
      </c>
      <c r="E46" s="70">
        <v>59</v>
      </c>
      <c r="F46" s="70">
        <v>0</v>
      </c>
      <c r="G46" s="70">
        <v>36</v>
      </c>
      <c r="H46" s="70">
        <v>27</v>
      </c>
    </row>
    <row r="47" spans="1:8" s="65" customFormat="1" ht="15" customHeight="1" x14ac:dyDescent="0.25">
      <c r="A47" s="72" t="s">
        <v>80</v>
      </c>
      <c r="B47" s="70">
        <v>2265</v>
      </c>
      <c r="C47" s="70">
        <v>1883</v>
      </c>
      <c r="D47" s="70">
        <v>0</v>
      </c>
      <c r="E47" s="70">
        <v>176</v>
      </c>
      <c r="F47" s="70">
        <v>0</v>
      </c>
      <c r="G47" s="70">
        <v>68</v>
      </c>
      <c r="H47" s="70">
        <v>59</v>
      </c>
    </row>
    <row r="48" spans="1:8" s="65" customFormat="1" ht="15" customHeight="1" x14ac:dyDescent="0.25">
      <c r="A48" s="72" t="s">
        <v>81</v>
      </c>
      <c r="B48" s="70">
        <v>26</v>
      </c>
      <c r="C48" s="70">
        <v>35</v>
      </c>
      <c r="D48" s="70">
        <v>0</v>
      </c>
      <c r="E48" s="70">
        <v>0</v>
      </c>
      <c r="F48" s="70">
        <v>0</v>
      </c>
      <c r="G48" s="70">
        <v>0</v>
      </c>
      <c r="H48" s="70">
        <v>1</v>
      </c>
    </row>
    <row r="49" spans="1:8" s="65" customFormat="1" ht="15" customHeight="1" x14ac:dyDescent="0.25">
      <c r="A49" s="72" t="s">
        <v>82</v>
      </c>
      <c r="B49" s="70">
        <v>506</v>
      </c>
      <c r="C49" s="70">
        <v>512</v>
      </c>
      <c r="D49" s="70">
        <v>0</v>
      </c>
      <c r="E49" s="70">
        <v>17</v>
      </c>
      <c r="F49" s="70">
        <v>0</v>
      </c>
      <c r="G49" s="70">
        <v>13</v>
      </c>
      <c r="H49" s="70">
        <v>17</v>
      </c>
    </row>
    <row r="50" spans="1:8" s="65" customFormat="1" ht="15" customHeight="1" x14ac:dyDescent="0.25">
      <c r="A50" s="72" t="s">
        <v>83</v>
      </c>
      <c r="B50" s="70">
        <v>1771</v>
      </c>
      <c r="C50" s="70">
        <v>1894</v>
      </c>
      <c r="D50" s="70">
        <v>0</v>
      </c>
      <c r="E50" s="70">
        <v>198</v>
      </c>
      <c r="F50" s="70">
        <v>0</v>
      </c>
      <c r="G50" s="70">
        <v>60</v>
      </c>
      <c r="H50" s="70">
        <v>16</v>
      </c>
    </row>
    <row r="51" spans="1:8" s="65" customFormat="1" ht="15" customHeight="1" x14ac:dyDescent="0.25">
      <c r="A51" s="72" t="s">
        <v>84</v>
      </c>
      <c r="B51" s="70">
        <v>225</v>
      </c>
      <c r="C51" s="70">
        <v>140</v>
      </c>
      <c r="D51" s="70">
        <v>0</v>
      </c>
      <c r="E51" s="70">
        <v>24</v>
      </c>
      <c r="F51" s="70">
        <v>0</v>
      </c>
      <c r="G51" s="70">
        <v>2</v>
      </c>
      <c r="H51" s="70">
        <v>4</v>
      </c>
    </row>
    <row r="52" spans="1:8" s="65" customFormat="1" ht="15" customHeight="1" x14ac:dyDescent="0.25">
      <c r="A52" s="72" t="s">
        <v>85</v>
      </c>
      <c r="B52" s="70">
        <v>845</v>
      </c>
      <c r="C52" s="70">
        <v>956</v>
      </c>
      <c r="D52" s="70">
        <v>0</v>
      </c>
      <c r="E52" s="70">
        <v>25</v>
      </c>
      <c r="F52" s="70">
        <v>0</v>
      </c>
      <c r="G52" s="70">
        <v>26</v>
      </c>
      <c r="H52" s="70">
        <v>5</v>
      </c>
    </row>
    <row r="53" spans="1:8" s="65" customFormat="1" ht="15" customHeight="1" x14ac:dyDescent="0.25">
      <c r="A53" s="72" t="s">
        <v>86</v>
      </c>
      <c r="B53" s="70">
        <v>2347</v>
      </c>
      <c r="C53" s="70">
        <v>2467</v>
      </c>
      <c r="D53" s="70">
        <v>8</v>
      </c>
      <c r="E53" s="70">
        <v>50</v>
      </c>
      <c r="F53" s="70">
        <v>0</v>
      </c>
      <c r="G53" s="70">
        <v>40</v>
      </c>
      <c r="H53" s="70">
        <v>41</v>
      </c>
    </row>
    <row r="54" spans="1:8" s="65" customFormat="1" ht="15" customHeight="1" x14ac:dyDescent="0.25">
      <c r="A54" s="72" t="s">
        <v>87</v>
      </c>
      <c r="B54" s="70">
        <v>89</v>
      </c>
      <c r="C54" s="70">
        <v>84</v>
      </c>
      <c r="D54" s="70">
        <v>0</v>
      </c>
      <c r="E54" s="70">
        <v>72</v>
      </c>
      <c r="F54" s="70">
        <v>0</v>
      </c>
      <c r="G54" s="70">
        <v>19</v>
      </c>
      <c r="H54" s="70">
        <v>4</v>
      </c>
    </row>
    <row r="55" spans="1:8" s="65" customFormat="1" ht="15" customHeight="1" x14ac:dyDescent="0.25">
      <c r="A55" s="72" t="s">
        <v>88</v>
      </c>
      <c r="B55" s="70">
        <v>4687</v>
      </c>
      <c r="C55" s="70">
        <v>5371</v>
      </c>
      <c r="D55" s="70">
        <v>11</v>
      </c>
      <c r="E55" s="70">
        <v>360</v>
      </c>
      <c r="F55" s="70">
        <v>0</v>
      </c>
      <c r="G55" s="70">
        <v>99</v>
      </c>
      <c r="H55" s="70">
        <v>55</v>
      </c>
    </row>
    <row r="56" spans="1:8" s="65" customFormat="1" ht="15" customHeight="1" x14ac:dyDescent="0.25">
      <c r="A56" s="72" t="s">
        <v>89</v>
      </c>
      <c r="B56" s="70">
        <v>59</v>
      </c>
      <c r="C56" s="70">
        <v>8</v>
      </c>
      <c r="D56" s="70">
        <v>0</v>
      </c>
      <c r="E56" s="70">
        <v>57</v>
      </c>
      <c r="F56" s="70">
        <v>0</v>
      </c>
      <c r="G56" s="70">
        <v>4</v>
      </c>
      <c r="H56" s="70">
        <v>1</v>
      </c>
    </row>
    <row r="57" spans="1:8" s="65" customFormat="1" ht="15" customHeight="1" x14ac:dyDescent="0.25">
      <c r="A57" s="72" t="s">
        <v>90</v>
      </c>
      <c r="B57" s="70">
        <v>1225</v>
      </c>
      <c r="C57" s="70">
        <v>890</v>
      </c>
      <c r="D57" s="70">
        <v>1</v>
      </c>
      <c r="E57" s="70">
        <v>32</v>
      </c>
      <c r="F57" s="70">
        <v>0</v>
      </c>
      <c r="G57" s="70">
        <v>15</v>
      </c>
      <c r="H57" s="70">
        <v>12</v>
      </c>
    </row>
    <row r="58" spans="1:8" s="65" customFormat="1" ht="15" customHeight="1" x14ac:dyDescent="0.25">
      <c r="A58" s="72" t="s">
        <v>91</v>
      </c>
      <c r="B58" s="70">
        <v>439</v>
      </c>
      <c r="C58" s="70">
        <v>434</v>
      </c>
      <c r="D58" s="70">
        <v>0</v>
      </c>
      <c r="E58" s="70">
        <v>13</v>
      </c>
      <c r="F58" s="70">
        <v>0</v>
      </c>
      <c r="G58" s="70">
        <v>19</v>
      </c>
      <c r="H58" s="70">
        <v>4</v>
      </c>
    </row>
    <row r="59" spans="1:8" s="65" customFormat="1" ht="15" customHeight="1" x14ac:dyDescent="0.25">
      <c r="A59" s="72" t="s">
        <v>92</v>
      </c>
      <c r="B59" s="70">
        <v>6</v>
      </c>
      <c r="C59" s="70">
        <v>1</v>
      </c>
      <c r="D59" s="70">
        <v>0</v>
      </c>
      <c r="E59" s="70">
        <v>1</v>
      </c>
      <c r="F59" s="70">
        <v>0</v>
      </c>
      <c r="G59" s="70">
        <v>1</v>
      </c>
      <c r="H59" s="70">
        <v>0</v>
      </c>
    </row>
    <row r="60" spans="1:8" s="65" customFormat="1" ht="15" customHeight="1" x14ac:dyDescent="0.25">
      <c r="A60" s="72" t="s">
        <v>93</v>
      </c>
      <c r="B60" s="70">
        <v>2745</v>
      </c>
      <c r="C60" s="70">
        <v>2696</v>
      </c>
      <c r="D60" s="70">
        <v>0</v>
      </c>
      <c r="E60" s="70">
        <v>264</v>
      </c>
      <c r="F60" s="70">
        <v>0</v>
      </c>
      <c r="G60" s="70">
        <v>39</v>
      </c>
      <c r="H60" s="70">
        <v>70</v>
      </c>
    </row>
    <row r="61" spans="1:8" s="65" customFormat="1" ht="15" customHeight="1" x14ac:dyDescent="0.25">
      <c r="A61" s="72" t="s">
        <v>94</v>
      </c>
      <c r="B61" s="70">
        <v>2636</v>
      </c>
      <c r="C61" s="70">
        <v>2283</v>
      </c>
      <c r="D61" s="70">
        <v>0</v>
      </c>
      <c r="E61" s="70">
        <v>134</v>
      </c>
      <c r="F61" s="70">
        <v>4</v>
      </c>
      <c r="G61" s="70">
        <v>79</v>
      </c>
      <c r="H61" s="70">
        <v>42</v>
      </c>
    </row>
    <row r="62" spans="1:8" s="65" customFormat="1" ht="15" customHeight="1" x14ac:dyDescent="0.25">
      <c r="A62" s="72" t="s">
        <v>95</v>
      </c>
      <c r="B62" s="70">
        <v>674</v>
      </c>
      <c r="C62" s="70">
        <v>660</v>
      </c>
      <c r="D62" s="70">
        <v>0</v>
      </c>
      <c r="E62" s="70">
        <v>68</v>
      </c>
      <c r="F62" s="70">
        <v>0</v>
      </c>
      <c r="G62" s="70">
        <v>25</v>
      </c>
      <c r="H62" s="70">
        <v>6</v>
      </c>
    </row>
    <row r="63" spans="1:8" s="65" customFormat="1" ht="15" customHeight="1" x14ac:dyDescent="0.25">
      <c r="A63" s="72" t="s">
        <v>96</v>
      </c>
      <c r="B63" s="70">
        <v>1237</v>
      </c>
      <c r="C63" s="70">
        <v>1207</v>
      </c>
      <c r="D63" s="70">
        <v>0</v>
      </c>
      <c r="E63" s="70">
        <v>61</v>
      </c>
      <c r="F63" s="70">
        <v>1</v>
      </c>
      <c r="G63" s="70">
        <v>53</v>
      </c>
      <c r="H63" s="70">
        <v>24</v>
      </c>
    </row>
    <row r="64" spans="1:8" s="65" customFormat="1" ht="15" customHeight="1" x14ac:dyDescent="0.25">
      <c r="A64" s="72" t="s">
        <v>97</v>
      </c>
      <c r="B64" s="70">
        <v>788</v>
      </c>
      <c r="C64" s="70">
        <v>722</v>
      </c>
      <c r="D64" s="70">
        <v>6</v>
      </c>
      <c r="E64" s="70">
        <v>6</v>
      </c>
      <c r="F64" s="70">
        <v>0</v>
      </c>
      <c r="G64" s="70">
        <v>46</v>
      </c>
      <c r="H64" s="70">
        <v>5</v>
      </c>
    </row>
    <row r="65" spans="1:9" s="65" customFormat="1" ht="19.5" customHeight="1" thickBot="1" x14ac:dyDescent="0.3">
      <c r="A65" s="46" t="s">
        <v>121</v>
      </c>
      <c r="B65" s="75">
        <v>90552</v>
      </c>
      <c r="C65" s="75">
        <v>91347</v>
      </c>
      <c r="D65" s="75">
        <v>76</v>
      </c>
      <c r="E65" s="75">
        <v>6663</v>
      </c>
      <c r="F65" s="75">
        <v>13</v>
      </c>
      <c r="G65" s="75">
        <v>3994</v>
      </c>
      <c r="H65" s="75">
        <v>1355</v>
      </c>
    </row>
    <row r="66" spans="1:9" s="65" customFormat="1" ht="15" customHeight="1" x14ac:dyDescent="0.25">
      <c r="A66" s="77"/>
    </row>
    <row r="67" spans="1:9" s="65" customFormat="1" ht="15" customHeight="1" x14ac:dyDescent="0.25">
      <c r="A67" s="77" t="s">
        <v>101</v>
      </c>
    </row>
    <row r="68" spans="1:9" s="65" customFormat="1" ht="15" customHeight="1" x14ac:dyDescent="0.25">
      <c r="A68" s="78" t="s">
        <v>132</v>
      </c>
    </row>
    <row r="69" spans="1:9" s="65" customFormat="1" ht="15" customHeight="1" x14ac:dyDescent="0.25">
      <c r="A69" s="155"/>
      <c r="B69" s="155"/>
      <c r="C69" s="155"/>
      <c r="D69" s="155"/>
      <c r="E69" s="155"/>
      <c r="F69" s="155"/>
      <c r="G69" s="155"/>
      <c r="H69" s="155"/>
      <c r="I69" s="79"/>
    </row>
    <row r="70" spans="1:9" s="65" customFormat="1" ht="15" customHeight="1" x14ac:dyDescent="0.25">
      <c r="A70" s="54"/>
    </row>
    <row r="71" spans="1:9" s="65" customFormat="1" ht="15" customHeight="1" x14ac:dyDescent="0.25">
      <c r="A71" s="77" t="s">
        <v>124</v>
      </c>
    </row>
    <row r="72" spans="1:9" s="65" customFormat="1" ht="29.25" customHeight="1" x14ac:dyDescent="0.25">
      <c r="A72" s="144" t="s">
        <v>125</v>
      </c>
      <c r="B72" s="144"/>
      <c r="C72" s="144"/>
      <c r="D72" s="144"/>
      <c r="E72" s="144"/>
      <c r="F72" s="144"/>
      <c r="G72" s="144"/>
      <c r="H72" s="144"/>
    </row>
    <row r="73" spans="1:9" s="65" customFormat="1" ht="26.25" customHeight="1" x14ac:dyDescent="0.25">
      <c r="A73" s="144" t="s">
        <v>133</v>
      </c>
      <c r="B73" s="144"/>
      <c r="C73" s="144"/>
      <c r="D73" s="144"/>
      <c r="E73" s="144"/>
      <c r="F73" s="144"/>
      <c r="G73" s="144"/>
      <c r="H73" s="144"/>
    </row>
    <row r="74" spans="1:9" s="65" customFormat="1" ht="27.75" customHeight="1" x14ac:dyDescent="0.25">
      <c r="A74" s="144" t="s">
        <v>134</v>
      </c>
      <c r="B74" s="144"/>
      <c r="C74" s="144"/>
      <c r="D74" s="144"/>
      <c r="E74" s="144"/>
      <c r="F74" s="144"/>
      <c r="G74" s="144"/>
      <c r="H74" s="144"/>
    </row>
    <row r="75" spans="1:9" s="65" customFormat="1" ht="41.25" customHeight="1" x14ac:dyDescent="0.25">
      <c r="A75" s="144" t="s">
        <v>135</v>
      </c>
      <c r="B75" s="144"/>
      <c r="C75" s="144"/>
      <c r="D75" s="144"/>
      <c r="E75" s="144"/>
      <c r="F75" s="144"/>
      <c r="G75" s="144"/>
      <c r="H75" s="144"/>
    </row>
    <row r="76" spans="1:9" s="65" customFormat="1" ht="15" customHeight="1" x14ac:dyDescent="0.25">
      <c r="A76" s="54" t="s">
        <v>129</v>
      </c>
    </row>
    <row r="77" spans="1:9" s="65" customFormat="1" ht="15" customHeight="1" x14ac:dyDescent="0.25">
      <c r="A77" s="54" t="s">
        <v>130</v>
      </c>
    </row>
  </sheetData>
  <mergeCells count="8">
    <mergeCell ref="A74:H74"/>
    <mergeCell ref="A75:H75"/>
    <mergeCell ref="B3:B4"/>
    <mergeCell ref="C3:E4"/>
    <mergeCell ref="F3:H4"/>
    <mergeCell ref="A69:H69"/>
    <mergeCell ref="A72:H72"/>
    <mergeCell ref="A73:H73"/>
  </mergeCells>
  <pageMargins left="0.7" right="0.7" top="0.75" bottom="0.75" header="0.3" footer="0.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sheetViews>
  <sheetFormatPr defaultColWidth="9.140625" defaultRowHeight="12.75" x14ac:dyDescent="0.2"/>
  <cols>
    <col min="1" max="2" width="9.140625" style="85"/>
    <col min="3" max="3" width="0" style="85" hidden="1" customWidth="1"/>
    <col min="4" max="4" width="16" style="85" customWidth="1"/>
    <col min="5" max="5" width="15.140625" style="85" bestFit="1" customWidth="1"/>
    <col min="6" max="6" width="20" style="85" customWidth="1"/>
    <col min="7" max="10" width="9.140625" style="85"/>
    <col min="11" max="11" width="17.5703125" style="85" customWidth="1"/>
    <col min="12" max="12" width="16.42578125" style="85" customWidth="1"/>
    <col min="13" max="16384" width="9.140625" style="85"/>
  </cols>
  <sheetData>
    <row r="1" spans="1:14" ht="18" customHeight="1" x14ac:dyDescent="0.25">
      <c r="A1" s="95" t="s">
        <v>143</v>
      </c>
      <c r="B1" s="91"/>
      <c r="C1" s="91"/>
      <c r="D1" s="91"/>
      <c r="E1" s="91"/>
      <c r="F1" s="91"/>
      <c r="G1" s="91"/>
      <c r="H1" s="87"/>
      <c r="L1" s="88"/>
      <c r="N1" s="87"/>
    </row>
    <row r="2" spans="1:14" ht="15" customHeight="1" x14ac:dyDescent="0.25">
      <c r="A2" s="91"/>
      <c r="B2" s="91"/>
      <c r="C2" s="91"/>
      <c r="D2" s="91"/>
      <c r="E2" s="91"/>
      <c r="F2" s="91"/>
      <c r="G2" s="91"/>
      <c r="H2" s="87"/>
      <c r="L2" s="89"/>
      <c r="N2" s="87"/>
    </row>
    <row r="3" spans="1:14" ht="15" customHeight="1" x14ac:dyDescent="0.2">
      <c r="A3" s="96" t="s">
        <v>138</v>
      </c>
      <c r="B3" s="96" t="s">
        <v>146</v>
      </c>
      <c r="C3" s="96" t="s">
        <v>136</v>
      </c>
      <c r="D3" s="96" t="s">
        <v>139</v>
      </c>
      <c r="E3" s="96" t="s">
        <v>140</v>
      </c>
      <c r="F3" s="96" t="s">
        <v>141</v>
      </c>
      <c r="G3" s="91"/>
    </row>
    <row r="4" spans="1:14" ht="12.75" customHeight="1" x14ac:dyDescent="0.2">
      <c r="A4" s="93" t="str">
        <f>LEFT(Table29[[#This Row],[Filing Quarter]],4)</f>
        <v>2016</v>
      </c>
      <c r="B4" s="93" t="str">
        <f>RIGHT(Table29[[#This Row],[Filing Quarter]],2)</f>
        <v>Q1</v>
      </c>
      <c r="C4" s="121" t="s">
        <v>169</v>
      </c>
      <c r="D4" s="135">
        <v>97161975641</v>
      </c>
      <c r="E4" s="135">
        <v>98655367987</v>
      </c>
      <c r="F4" s="135">
        <v>3206360454</v>
      </c>
      <c r="G4" s="91"/>
    </row>
    <row r="5" spans="1:14" ht="12.75" customHeight="1" x14ac:dyDescent="0.2">
      <c r="A5" s="93" t="str">
        <f>LEFT(Table29[[#This Row],[Filing Quarter]],4)</f>
        <v>2016</v>
      </c>
      <c r="B5" s="93" t="str">
        <f>RIGHT(Table29[[#This Row],[Filing Quarter]],2)</f>
        <v>Q2</v>
      </c>
      <c r="C5" s="121" t="s">
        <v>170</v>
      </c>
      <c r="D5" s="135">
        <v>152048606800</v>
      </c>
      <c r="E5" s="135">
        <v>118811037286</v>
      </c>
      <c r="F5" s="135">
        <v>4855337842</v>
      </c>
      <c r="G5" s="91"/>
    </row>
    <row r="6" spans="1:14" ht="12.75" customHeight="1" x14ac:dyDescent="0.2">
      <c r="A6" s="93" t="str">
        <f>LEFT(Table29[[#This Row],[Filing Quarter]],4)</f>
        <v>2016</v>
      </c>
      <c r="B6" s="93" t="str">
        <f>RIGHT(Table29[[#This Row],[Filing Quarter]],2)</f>
        <v>Q3</v>
      </c>
      <c r="C6" s="121" t="s">
        <v>171</v>
      </c>
      <c r="D6" s="135">
        <v>151988519149</v>
      </c>
      <c r="E6" s="135">
        <v>157179533419</v>
      </c>
      <c r="F6" s="135">
        <v>5769539506</v>
      </c>
      <c r="G6" s="91"/>
    </row>
    <row r="7" spans="1:14" ht="12.75" customHeight="1" x14ac:dyDescent="0.2">
      <c r="A7" s="93" t="str">
        <f>LEFT(Table29[[#This Row],[Filing Quarter]],4)</f>
        <v>2016</v>
      </c>
      <c r="B7" s="93" t="str">
        <f>RIGHT(Table29[[#This Row],[Filing Quarter]],2)</f>
        <v>Q4</v>
      </c>
      <c r="C7" s="121" t="s">
        <v>172</v>
      </c>
      <c r="D7" s="135">
        <v>133187588388</v>
      </c>
      <c r="E7" s="135">
        <v>151934080835</v>
      </c>
      <c r="F7" s="135">
        <v>6064483118</v>
      </c>
      <c r="G7" s="91"/>
    </row>
    <row r="8" spans="1:14" ht="12.75" customHeight="1" x14ac:dyDescent="0.2">
      <c r="A8" s="93" t="str">
        <f>LEFT(Table29[[#This Row],[Filing Quarter]],4)</f>
        <v>2017</v>
      </c>
      <c r="B8" s="93" t="str">
        <f>RIGHT(Table29[[#This Row],[Filing Quarter]],2)</f>
        <v>Q1</v>
      </c>
      <c r="C8" s="121" t="s">
        <v>173</v>
      </c>
      <c r="D8" s="135">
        <v>113829634250</v>
      </c>
      <c r="E8" s="135">
        <v>81359069638</v>
      </c>
      <c r="F8" s="135">
        <v>4651062407</v>
      </c>
      <c r="G8" s="91"/>
    </row>
    <row r="9" spans="1:14" ht="12.75" customHeight="1" x14ac:dyDescent="0.2">
      <c r="A9" s="93" t="str">
        <f>LEFT(Table29[[#This Row],[Filing Quarter]],4)</f>
        <v>2017</v>
      </c>
      <c r="B9" s="93" t="str">
        <f>RIGHT(Table29[[#This Row],[Filing Quarter]],2)</f>
        <v>Q2</v>
      </c>
      <c r="C9" s="121" t="s">
        <v>174</v>
      </c>
      <c r="D9" s="135">
        <v>170444454197</v>
      </c>
      <c r="E9" s="135">
        <v>74433630979</v>
      </c>
      <c r="F9" s="135">
        <v>4887766339</v>
      </c>
      <c r="G9" s="91"/>
    </row>
    <row r="10" spans="1:14" ht="12.75" customHeight="1" x14ac:dyDescent="0.2">
      <c r="A10" s="93" t="str">
        <f>LEFT(Table29[[#This Row],[Filing Quarter]],4)</f>
        <v>2017</v>
      </c>
      <c r="B10" s="93" t="str">
        <f>RIGHT(Table29[[#This Row],[Filing Quarter]],2)</f>
        <v>Q3</v>
      </c>
      <c r="C10" s="121" t="s">
        <v>175</v>
      </c>
      <c r="D10" s="135">
        <v>169392462027</v>
      </c>
      <c r="E10" s="135">
        <v>85416781862</v>
      </c>
      <c r="F10" s="135">
        <v>5370310177</v>
      </c>
      <c r="G10" s="91"/>
    </row>
    <row r="11" spans="1:14" ht="12.75" customHeight="1" x14ac:dyDescent="0.2">
      <c r="A11" s="93" t="str">
        <f>LEFT(Table29[[#This Row],[Filing Quarter]],4)</f>
        <v>2017</v>
      </c>
      <c r="B11" s="93" t="str">
        <f>RIGHT(Table29[[#This Row],[Filing Quarter]],2)</f>
        <v>Q4</v>
      </c>
      <c r="C11" s="121" t="s">
        <v>176</v>
      </c>
      <c r="D11" s="135">
        <v>148104038533</v>
      </c>
      <c r="E11" s="135">
        <v>94622483848</v>
      </c>
      <c r="F11" s="135">
        <v>6168449784</v>
      </c>
      <c r="G11" s="91"/>
    </row>
    <row r="12" spans="1:14" ht="12.75" customHeight="1" x14ac:dyDescent="0.2">
      <c r="A12" s="93" t="str">
        <f>LEFT(Table29[[#This Row],[Filing Quarter]],4)</f>
        <v>2018</v>
      </c>
      <c r="B12" s="93" t="str">
        <f>RIGHT(Table29[[#This Row],[Filing Quarter]],2)</f>
        <v>Q1</v>
      </c>
      <c r="C12" s="121" t="s">
        <v>177</v>
      </c>
      <c r="D12" s="135">
        <v>123918265027</v>
      </c>
      <c r="E12" s="135">
        <v>74690371787</v>
      </c>
      <c r="F12" s="135">
        <v>5301523310</v>
      </c>
      <c r="G12" s="91"/>
    </row>
    <row r="13" spans="1:14" ht="12.75" customHeight="1" x14ac:dyDescent="0.2">
      <c r="A13" s="93" t="str">
        <f>LEFT(Table29[[#This Row],[Filing Quarter]],4)</f>
        <v>2018</v>
      </c>
      <c r="B13" s="93" t="str">
        <f>RIGHT(Table29[[#This Row],[Filing Quarter]],2)</f>
        <v>Q2</v>
      </c>
      <c r="C13" s="121" t="s">
        <v>178</v>
      </c>
      <c r="D13" s="135">
        <v>183305206616</v>
      </c>
      <c r="E13" s="135">
        <v>59053391038</v>
      </c>
      <c r="F13" s="135">
        <v>4783614107</v>
      </c>
      <c r="G13" s="91"/>
    </row>
    <row r="14" spans="1:14" ht="12.75" customHeight="1" x14ac:dyDescent="0.2">
      <c r="A14" s="93" t="str">
        <f>LEFT(Table29[[#This Row],[Filing Quarter]],4)</f>
        <v>2018</v>
      </c>
      <c r="B14" s="93" t="str">
        <f>RIGHT(Table29[[#This Row],[Filing Quarter]],2)</f>
        <v>Q3</v>
      </c>
      <c r="C14" s="121" t="s">
        <v>179</v>
      </c>
      <c r="D14" s="135">
        <v>173035680065</v>
      </c>
      <c r="E14" s="135">
        <v>56269972282</v>
      </c>
      <c r="F14" s="135">
        <v>4971421243</v>
      </c>
      <c r="G14" s="91"/>
    </row>
    <row r="15" spans="1:14" ht="12.75" customHeight="1" x14ac:dyDescent="0.2">
      <c r="A15" s="93" t="str">
        <f>LEFT(Table29[[#This Row],[Filing Quarter]],4)</f>
        <v>2018</v>
      </c>
      <c r="B15" s="93" t="str">
        <f>RIGHT(Table29[[#This Row],[Filing Quarter]],2)</f>
        <v>Q4</v>
      </c>
      <c r="C15" s="121" t="s">
        <v>180</v>
      </c>
      <c r="D15" s="135">
        <v>146582947480</v>
      </c>
      <c r="E15" s="135">
        <v>54748609396</v>
      </c>
      <c r="F15" s="135">
        <v>8157899656</v>
      </c>
      <c r="G15" s="91"/>
    </row>
    <row r="16" spans="1:14" ht="12.75" customHeight="1" x14ac:dyDescent="0.2">
      <c r="A16" s="93" t="str">
        <f>LEFT(Table29[[#This Row],[Filing Quarter]],4)</f>
        <v>2019</v>
      </c>
      <c r="B16" s="93" t="str">
        <f>RIGHT(Table29[[#This Row],[Filing Quarter]],2)</f>
        <v>Q1</v>
      </c>
      <c r="C16" s="121" t="s">
        <v>181</v>
      </c>
      <c r="D16" s="135">
        <v>124167950342</v>
      </c>
      <c r="E16" s="135">
        <v>63182176214</v>
      </c>
      <c r="F16" s="135">
        <v>3940300862</v>
      </c>
      <c r="G16" s="91"/>
    </row>
    <row r="17" spans="1:7" ht="12.75" customHeight="1" x14ac:dyDescent="0.2">
      <c r="A17" s="93" t="str">
        <f>LEFT(Table29[[#This Row],[Filing Quarter]],4)</f>
        <v>2019</v>
      </c>
      <c r="B17" s="93" t="str">
        <f>RIGHT(Table29[[#This Row],[Filing Quarter]],2)</f>
        <v>Q2</v>
      </c>
      <c r="C17" s="121" t="s">
        <v>182</v>
      </c>
      <c r="D17" s="135">
        <v>194164936334</v>
      </c>
      <c r="E17" s="135">
        <v>104689106436</v>
      </c>
      <c r="F17" s="135">
        <v>5528693711</v>
      </c>
      <c r="G17" s="91"/>
    </row>
    <row r="18" spans="1:7" ht="12.75" customHeight="1" x14ac:dyDescent="0.2">
      <c r="A18" s="93" t="str">
        <f>LEFT(Table29[[#This Row],[Filing Quarter]],4)</f>
        <v>2019</v>
      </c>
      <c r="B18" s="93" t="str">
        <f>RIGHT(Table29[[#This Row],[Filing Quarter]],2)</f>
        <v>Q3</v>
      </c>
      <c r="C18" s="121" t="s">
        <v>183</v>
      </c>
      <c r="D18" s="135">
        <v>194652715554</v>
      </c>
      <c r="E18" s="135">
        <v>189456022622</v>
      </c>
      <c r="F18" s="135">
        <v>8448960420</v>
      </c>
      <c r="G18" s="91"/>
    </row>
    <row r="19" spans="1:7" ht="12.75" customHeight="1" x14ac:dyDescent="0.2">
      <c r="A19" s="93" t="str">
        <f>LEFT(Table29[[#This Row],[Filing Quarter]],4)</f>
        <v>2019</v>
      </c>
      <c r="B19" s="93" t="str">
        <f>RIGHT(Table29[[#This Row],[Filing Quarter]],2)</f>
        <v>Q4</v>
      </c>
      <c r="C19" s="121" t="s">
        <v>184</v>
      </c>
      <c r="D19" s="135">
        <v>171561849680</v>
      </c>
      <c r="E19" s="135">
        <v>216962933599</v>
      </c>
      <c r="F19" s="135">
        <v>8413981306</v>
      </c>
      <c r="G19" s="91"/>
    </row>
    <row r="20" spans="1:7" ht="12.75" customHeight="1" x14ac:dyDescent="0.2">
      <c r="A20" s="93" t="str">
        <f>LEFT(Table29[[#This Row],[Filing Quarter]],4)</f>
        <v>2020</v>
      </c>
      <c r="B20" s="93" t="str">
        <f>RIGHT(Table29[[#This Row],[Filing Quarter]],2)</f>
        <v>Q1</v>
      </c>
      <c r="C20" s="121" t="s">
        <v>142</v>
      </c>
      <c r="D20" s="135">
        <v>151028397006</v>
      </c>
      <c r="E20" s="135">
        <v>248871412763</v>
      </c>
      <c r="F20" s="135">
        <v>7770183976</v>
      </c>
      <c r="G20" s="91"/>
    </row>
    <row r="21" spans="1:7" ht="12.75" customHeight="1" x14ac:dyDescent="0.2">
      <c r="A21" s="93" t="str">
        <f>LEFT(Table29[[#This Row],[Filing Quarter]],4)</f>
        <v>2020</v>
      </c>
      <c r="B21" s="93" t="str">
        <f>RIGHT(Table29[[#This Row],[Filing Quarter]],2)</f>
        <v>Q2</v>
      </c>
      <c r="C21" s="121" t="s">
        <v>191</v>
      </c>
      <c r="D21" s="135">
        <v>185985799397</v>
      </c>
      <c r="E21" s="135">
        <v>396934261410</v>
      </c>
      <c r="F21" s="135">
        <v>12103480107</v>
      </c>
      <c r="G21" s="91"/>
    </row>
    <row r="22" spans="1:7" ht="12.75" customHeight="1" x14ac:dyDescent="0.2">
      <c r="A22" s="93" t="str">
        <f>LEFT(Table29[[#This Row],[Filing Quarter]],4)</f>
        <v>2020</v>
      </c>
      <c r="B22" s="93" t="str">
        <f>RIGHT(Table29[[#This Row],[Filing Quarter]],2)</f>
        <v>Q3</v>
      </c>
      <c r="C22" s="121" t="s">
        <v>192</v>
      </c>
      <c r="D22" s="135">
        <v>271366537287</v>
      </c>
      <c r="E22" s="135">
        <v>474608621721</v>
      </c>
      <c r="F22" s="135">
        <v>12884703765</v>
      </c>
      <c r="G22" s="91"/>
    </row>
    <row r="23" spans="1:7" ht="12.75" customHeight="1" x14ac:dyDescent="0.2">
      <c r="A23" s="93" t="str">
        <f>LEFT(Table29[[#This Row],[Filing Quarter]],4)</f>
        <v>2020</v>
      </c>
      <c r="B23" s="93" t="str">
        <f>RIGHT(Table29[[#This Row],[Filing Quarter]],2)</f>
        <v>Q4</v>
      </c>
      <c r="C23" s="121" t="s">
        <v>193</v>
      </c>
      <c r="D23" s="135">
        <v>258526361174</v>
      </c>
      <c r="E23" s="135">
        <v>545685612866</v>
      </c>
      <c r="F23" s="135">
        <v>16621237738</v>
      </c>
      <c r="G23" s="91"/>
    </row>
    <row r="24" spans="1:7" ht="12.75" customHeight="1" x14ac:dyDescent="0.2">
      <c r="A24" s="93" t="str">
        <f>LEFT(Table29[[#This Row],[Filing Quarter]],4)</f>
        <v>2021</v>
      </c>
      <c r="B24" s="93" t="str">
        <f>RIGHT(Table29[[#This Row],[Filing Quarter]],2)</f>
        <v>Q1</v>
      </c>
      <c r="C24" s="121" t="s">
        <v>190</v>
      </c>
      <c r="D24" s="135">
        <v>215247410173</v>
      </c>
      <c r="E24" s="135">
        <v>554390606656</v>
      </c>
      <c r="F24" s="135">
        <v>18066603510</v>
      </c>
      <c r="G24" s="91"/>
    </row>
    <row r="25" spans="1:7" ht="12.75" customHeight="1" x14ac:dyDescent="0.2">
      <c r="A25" s="93" t="str">
        <f>LEFT(Table29[[#This Row],[Filing Quarter]],4)</f>
        <v>2021</v>
      </c>
      <c r="B25" s="93" t="str">
        <f>RIGHT(Table29[[#This Row],[Filing Quarter]],2)</f>
        <v>Q2</v>
      </c>
      <c r="C25" s="121" t="s">
        <v>119</v>
      </c>
      <c r="D25" s="135">
        <v>300073457550</v>
      </c>
      <c r="E25" s="135">
        <v>369759496122</v>
      </c>
      <c r="F25" s="135">
        <v>16937190867</v>
      </c>
      <c r="G25" s="91"/>
    </row>
    <row r="26" spans="1:7" ht="15" customHeight="1" x14ac:dyDescent="0.2">
      <c r="A26" s="91"/>
      <c r="B26" s="91"/>
      <c r="C26" s="92"/>
      <c r="D26" s="94"/>
      <c r="E26" s="94"/>
      <c r="F26" s="94"/>
      <c r="G26" s="91"/>
    </row>
    <row r="27" spans="1:7" ht="15" customHeight="1" x14ac:dyDescent="0.2">
      <c r="A27" s="91"/>
      <c r="B27" s="91"/>
      <c r="C27" s="92"/>
      <c r="D27" s="94"/>
      <c r="E27" s="94"/>
      <c r="F27" s="94"/>
      <c r="G27" s="91"/>
    </row>
    <row r="28" spans="1:7" ht="15" customHeight="1" x14ac:dyDescent="0.2">
      <c r="A28" s="91"/>
      <c r="B28" s="91"/>
      <c r="C28" s="92"/>
      <c r="D28" s="94"/>
      <c r="E28" s="94"/>
      <c r="F28" s="94"/>
      <c r="G28" s="91"/>
    </row>
    <row r="29" spans="1:7" ht="15" customHeight="1" x14ac:dyDescent="0.2">
      <c r="A29" s="91"/>
      <c r="B29" s="91"/>
      <c r="C29" s="92"/>
      <c r="D29" s="94"/>
      <c r="E29" s="94"/>
      <c r="F29" s="94"/>
      <c r="G29" s="91"/>
    </row>
    <row r="30" spans="1:7" ht="15" customHeight="1" x14ac:dyDescent="0.2">
      <c r="A30" s="91"/>
      <c r="B30" s="91"/>
      <c r="C30" s="92"/>
      <c r="D30" s="94"/>
      <c r="E30" s="94"/>
      <c r="F30" s="94"/>
      <c r="G30" s="91"/>
    </row>
    <row r="31" spans="1:7" ht="15" customHeight="1" x14ac:dyDescent="0.2">
      <c r="A31" s="91"/>
      <c r="B31" s="91"/>
      <c r="C31" s="92"/>
      <c r="D31" s="94"/>
      <c r="E31" s="94"/>
      <c r="F31" s="94"/>
      <c r="G31" s="91"/>
    </row>
    <row r="32" spans="1:7" ht="15" customHeight="1" x14ac:dyDescent="0.2">
      <c r="A32" s="91"/>
      <c r="B32" s="91"/>
      <c r="C32" s="92"/>
      <c r="D32" s="94"/>
      <c r="E32" s="94"/>
      <c r="F32" s="94"/>
      <c r="G32" s="91"/>
    </row>
    <row r="33" spans="1:7" ht="15" customHeight="1" x14ac:dyDescent="0.2">
      <c r="A33" s="91"/>
      <c r="B33" s="91"/>
      <c r="C33" s="92"/>
      <c r="D33" s="94"/>
      <c r="E33" s="94"/>
      <c r="F33" s="94"/>
      <c r="G33" s="91"/>
    </row>
    <row r="34" spans="1:7" ht="15" customHeight="1" x14ac:dyDescent="0.2">
      <c r="A34" s="91"/>
      <c r="B34" s="91"/>
      <c r="C34" s="92"/>
      <c r="D34" s="94"/>
      <c r="E34" s="94"/>
      <c r="F34" s="94"/>
      <c r="G34" s="91"/>
    </row>
    <row r="35" spans="1:7" ht="15" customHeight="1" x14ac:dyDescent="0.2">
      <c r="A35" s="91"/>
      <c r="B35" s="91"/>
      <c r="C35" s="92"/>
      <c r="D35" s="94"/>
      <c r="E35" s="94"/>
      <c r="F35" s="94"/>
      <c r="G35" s="91"/>
    </row>
    <row r="36" spans="1:7" ht="15" customHeight="1" x14ac:dyDescent="0.2">
      <c r="A36" s="91"/>
      <c r="B36" s="91"/>
      <c r="C36" s="92"/>
      <c r="D36" s="94"/>
      <c r="E36" s="94"/>
      <c r="F36" s="94"/>
      <c r="G36" s="91"/>
    </row>
    <row r="37" spans="1:7" ht="15" customHeight="1" x14ac:dyDescent="0.2">
      <c r="A37" s="91"/>
      <c r="B37" s="91"/>
      <c r="C37" s="92"/>
      <c r="D37" s="94"/>
      <c r="E37" s="94"/>
      <c r="F37" s="94"/>
      <c r="G37" s="91"/>
    </row>
    <row r="38" spans="1:7" ht="15" customHeight="1" x14ac:dyDescent="0.2">
      <c r="A38" s="91"/>
      <c r="B38" s="91"/>
      <c r="C38" s="92"/>
      <c r="D38" s="94"/>
      <c r="E38" s="94"/>
      <c r="F38" s="94"/>
      <c r="G38" s="91"/>
    </row>
    <row r="39" spans="1:7" ht="15" customHeight="1" x14ac:dyDescent="0.2">
      <c r="A39" s="91"/>
      <c r="B39" s="91"/>
      <c r="C39" s="92"/>
      <c r="D39" s="94"/>
      <c r="E39" s="94"/>
      <c r="F39" s="94"/>
      <c r="G39" s="91"/>
    </row>
    <row r="40" spans="1:7" ht="15" customHeight="1" x14ac:dyDescent="0.2">
      <c r="A40" s="91"/>
      <c r="B40" s="91"/>
      <c r="C40" s="92"/>
      <c r="D40" s="94"/>
      <c r="E40" s="94"/>
      <c r="F40" s="94"/>
      <c r="G40" s="91"/>
    </row>
    <row r="41" spans="1:7" ht="15" customHeight="1" x14ac:dyDescent="0.2">
      <c r="A41" s="91"/>
      <c r="B41" s="91"/>
      <c r="C41" s="92"/>
      <c r="D41" s="94"/>
      <c r="E41" s="94"/>
      <c r="F41" s="94"/>
      <c r="G41" s="91"/>
    </row>
    <row r="42" spans="1:7" ht="15" customHeight="1" x14ac:dyDescent="0.2">
      <c r="A42" s="91"/>
      <c r="B42" s="91"/>
      <c r="C42" s="92"/>
      <c r="D42" s="94"/>
      <c r="E42" s="94"/>
      <c r="F42" s="94"/>
      <c r="G42" s="91"/>
    </row>
    <row r="43" spans="1:7" ht="15" customHeight="1" x14ac:dyDescent="0.2">
      <c r="A43" s="91"/>
      <c r="B43" s="91"/>
      <c r="C43" s="92"/>
      <c r="D43" s="94"/>
      <c r="E43" s="94"/>
      <c r="F43" s="94"/>
      <c r="G43" s="91"/>
    </row>
    <row r="44" spans="1:7" ht="15" customHeight="1" x14ac:dyDescent="0.2">
      <c r="A44" s="91"/>
      <c r="B44" s="91"/>
      <c r="C44" s="92"/>
      <c r="D44" s="94"/>
      <c r="E44" s="94"/>
      <c r="F44" s="94"/>
      <c r="G44" s="91"/>
    </row>
    <row r="45" spans="1:7" ht="15" customHeight="1" x14ac:dyDescent="0.2">
      <c r="A45" s="91"/>
      <c r="B45" s="91"/>
      <c r="C45" s="92"/>
      <c r="D45" s="94"/>
      <c r="E45" s="94"/>
      <c r="F45" s="94"/>
      <c r="G45" s="91"/>
    </row>
    <row r="46" spans="1:7" ht="15" customHeight="1" x14ac:dyDescent="0.2">
      <c r="A46" s="91"/>
      <c r="B46" s="91"/>
      <c r="C46" s="92"/>
      <c r="D46" s="94"/>
      <c r="E46" s="94"/>
      <c r="F46" s="94"/>
      <c r="G46" s="91"/>
    </row>
    <row r="47" spans="1:7" ht="15" customHeight="1" x14ac:dyDescent="0.2">
      <c r="A47" s="91"/>
      <c r="B47" s="91"/>
      <c r="C47" s="92"/>
      <c r="D47" s="94"/>
      <c r="E47" s="94"/>
      <c r="F47" s="94"/>
      <c r="G47" s="91"/>
    </row>
    <row r="48" spans="1:7" ht="15" customHeight="1" x14ac:dyDescent="0.2">
      <c r="A48" s="91"/>
      <c r="B48" s="91"/>
      <c r="C48" s="92"/>
      <c r="D48" s="94"/>
      <c r="E48" s="94"/>
      <c r="F48" s="94"/>
      <c r="G48" s="91"/>
    </row>
    <row r="49" spans="1:7" ht="15" customHeight="1" x14ac:dyDescent="0.2">
      <c r="A49" s="91"/>
      <c r="B49" s="91"/>
      <c r="C49" s="92"/>
      <c r="D49" s="94"/>
      <c r="E49" s="94"/>
      <c r="F49" s="94"/>
      <c r="G49" s="91"/>
    </row>
    <row r="50" spans="1:7" ht="15" customHeight="1" x14ac:dyDescent="0.2">
      <c r="A50" s="91"/>
      <c r="B50" s="91"/>
      <c r="C50" s="92"/>
      <c r="D50" s="94"/>
      <c r="E50" s="94"/>
      <c r="F50" s="94"/>
      <c r="G50" s="91"/>
    </row>
    <row r="51" spans="1:7" ht="15" customHeight="1" x14ac:dyDescent="0.2">
      <c r="A51" s="91"/>
      <c r="B51" s="91"/>
      <c r="C51" s="92"/>
      <c r="D51" s="94"/>
      <c r="E51" s="94"/>
      <c r="F51" s="94"/>
      <c r="G51" s="91"/>
    </row>
    <row r="52" spans="1:7" ht="15" customHeight="1" x14ac:dyDescent="0.2"/>
  </sheetData>
  <pageMargins left="0.75" right="0.75" top="1" bottom="1" header="0.5" footer="0.5"/>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workbookViewId="0">
      <selection activeCell="I8" sqref="I8"/>
    </sheetView>
  </sheetViews>
  <sheetFormatPr defaultColWidth="9.140625" defaultRowHeight="12.75" x14ac:dyDescent="0.2"/>
  <cols>
    <col min="1" max="1" width="9.140625" style="86"/>
    <col min="2" max="2" width="9.140625" style="86" customWidth="1"/>
    <col min="3" max="3" width="0" style="86" hidden="1" customWidth="1"/>
    <col min="4" max="4" width="13.140625" style="86" customWidth="1"/>
    <col min="5" max="6" width="9.140625" style="86"/>
    <col min="7" max="7" width="19.28515625" style="86" customWidth="1"/>
    <col min="8" max="8" width="15.42578125" style="86" customWidth="1"/>
    <col min="9" max="16" width="9.140625" style="86"/>
    <col min="17" max="17" width="14.5703125" style="86" customWidth="1"/>
    <col min="18" max="18" width="11.7109375" style="86" bestFit="1" customWidth="1"/>
    <col min="19" max="16384" width="9.140625" style="86"/>
  </cols>
  <sheetData>
    <row r="1" spans="1:4" ht="18" customHeight="1" x14ac:dyDescent="0.2">
      <c r="A1" s="6" t="s">
        <v>144</v>
      </c>
    </row>
    <row r="2" spans="1:4" ht="18" customHeight="1" x14ac:dyDescent="0.2">
      <c r="A2" s="6"/>
    </row>
    <row r="3" spans="1:4" ht="14.25" customHeight="1" x14ac:dyDescent="0.2">
      <c r="A3" s="120" t="s">
        <v>168</v>
      </c>
    </row>
    <row r="4" spans="1:4" ht="12.75" customHeight="1" x14ac:dyDescent="0.2">
      <c r="A4" s="98" t="s">
        <v>138</v>
      </c>
      <c r="B4" s="98" t="s">
        <v>146</v>
      </c>
      <c r="C4" s="99" t="s">
        <v>136</v>
      </c>
      <c r="D4" s="100" t="s">
        <v>137</v>
      </c>
    </row>
    <row r="5" spans="1:4" ht="12.75" customHeight="1" x14ac:dyDescent="0.2">
      <c r="A5" s="101" t="str">
        <f>LEFT(Table138[[#This Row],[Filing Quarter]],4)</f>
        <v>2016</v>
      </c>
      <c r="B5" s="101" t="str">
        <f>RIGHT(Table138[[#This Row],[Filing Quarter]],2)</f>
        <v>Q1</v>
      </c>
      <c r="C5" s="101" t="s">
        <v>169</v>
      </c>
      <c r="D5" s="157">
        <v>76959</v>
      </c>
    </row>
    <row r="6" spans="1:4" ht="12.75" customHeight="1" x14ac:dyDescent="0.2">
      <c r="A6" s="101" t="str">
        <f>LEFT(Table138[[#This Row],[Filing Quarter]],4)</f>
        <v>2016</v>
      </c>
      <c r="B6" s="101" t="str">
        <f>RIGHT(Table138[[#This Row],[Filing Quarter]],2)</f>
        <v>Q2</v>
      </c>
      <c r="C6" s="101" t="s">
        <v>170</v>
      </c>
      <c r="D6" s="157">
        <v>81606</v>
      </c>
    </row>
    <row r="7" spans="1:4" ht="12.75" customHeight="1" x14ac:dyDescent="0.2">
      <c r="A7" s="101" t="str">
        <f>LEFT(Table138[[#This Row],[Filing Quarter]],4)</f>
        <v>2016</v>
      </c>
      <c r="B7" s="101" t="str">
        <f>RIGHT(Table138[[#This Row],[Filing Quarter]],2)</f>
        <v>Q3</v>
      </c>
      <c r="C7" s="101" t="s">
        <v>171</v>
      </c>
      <c r="D7" s="157">
        <v>84484</v>
      </c>
    </row>
    <row r="8" spans="1:4" ht="12.75" customHeight="1" x14ac:dyDescent="0.2">
      <c r="A8" s="101" t="str">
        <f>LEFT(Table138[[#This Row],[Filing Quarter]],4)</f>
        <v>2016</v>
      </c>
      <c r="B8" s="101" t="str">
        <f>RIGHT(Table138[[#This Row],[Filing Quarter]],2)</f>
        <v>Q4</v>
      </c>
      <c r="C8" s="101" t="s">
        <v>172</v>
      </c>
      <c r="D8" s="157">
        <v>85755</v>
      </c>
    </row>
    <row r="9" spans="1:4" ht="12.75" customHeight="1" x14ac:dyDescent="0.2">
      <c r="A9" s="101" t="str">
        <f>LEFT(Table138[[#This Row],[Filing Quarter]],4)</f>
        <v>2017</v>
      </c>
      <c r="B9" s="101" t="str">
        <f>RIGHT(Table138[[#This Row],[Filing Quarter]],2)</f>
        <v>Q1</v>
      </c>
      <c r="C9" s="101" t="s">
        <v>173</v>
      </c>
      <c r="D9" s="157">
        <v>82276</v>
      </c>
    </row>
    <row r="10" spans="1:4" ht="12.75" customHeight="1" x14ac:dyDescent="0.2">
      <c r="A10" s="101" t="str">
        <f>LEFT(Table138[[#This Row],[Filing Quarter]],4)</f>
        <v>2017</v>
      </c>
      <c r="B10" s="101" t="str">
        <f>RIGHT(Table138[[#This Row],[Filing Quarter]],2)</f>
        <v>Q2</v>
      </c>
      <c r="C10" s="101" t="s">
        <v>174</v>
      </c>
      <c r="D10" s="157">
        <v>86190</v>
      </c>
    </row>
    <row r="11" spans="1:4" ht="12.75" customHeight="1" x14ac:dyDescent="0.2">
      <c r="A11" s="101" t="str">
        <f>LEFT(Table138[[#This Row],[Filing Quarter]],4)</f>
        <v>2017</v>
      </c>
      <c r="B11" s="101" t="str">
        <f>RIGHT(Table138[[#This Row],[Filing Quarter]],2)</f>
        <v>Q3</v>
      </c>
      <c r="C11" s="101" t="s">
        <v>175</v>
      </c>
      <c r="D11" s="157">
        <v>87405</v>
      </c>
    </row>
    <row r="12" spans="1:4" ht="12.75" customHeight="1" x14ac:dyDescent="0.2">
      <c r="A12" s="101" t="str">
        <f>LEFT(Table138[[#This Row],[Filing Quarter]],4)</f>
        <v>2017</v>
      </c>
      <c r="B12" s="101" t="str">
        <f>RIGHT(Table138[[#This Row],[Filing Quarter]],2)</f>
        <v>Q4</v>
      </c>
      <c r="C12" s="101" t="s">
        <v>176</v>
      </c>
      <c r="D12" s="157">
        <v>88205</v>
      </c>
    </row>
    <row r="13" spans="1:4" ht="12.75" customHeight="1" x14ac:dyDescent="0.2">
      <c r="A13" s="101" t="str">
        <f>LEFT(Table138[[#This Row],[Filing Quarter]],4)</f>
        <v>2018</v>
      </c>
      <c r="B13" s="101" t="str">
        <f>RIGHT(Table138[[#This Row],[Filing Quarter]],2)</f>
        <v>Q1</v>
      </c>
      <c r="C13" s="101" t="s">
        <v>177</v>
      </c>
      <c r="D13" s="157">
        <v>86269</v>
      </c>
    </row>
    <row r="14" spans="1:4" ht="12.75" customHeight="1" x14ac:dyDescent="0.2">
      <c r="A14" s="101" t="str">
        <f>LEFT(Table138[[#This Row],[Filing Quarter]],4)</f>
        <v>2018</v>
      </c>
      <c r="B14" s="101" t="str">
        <f>RIGHT(Table138[[#This Row],[Filing Quarter]],2)</f>
        <v>Q2</v>
      </c>
      <c r="C14" s="101" t="s">
        <v>178</v>
      </c>
      <c r="D14" s="157">
        <v>88855</v>
      </c>
    </row>
    <row r="15" spans="1:4" ht="12.75" customHeight="1" x14ac:dyDescent="0.2">
      <c r="A15" s="101" t="str">
        <f>LEFT(Table138[[#This Row],[Filing Quarter]],4)</f>
        <v>2018</v>
      </c>
      <c r="B15" s="101" t="str">
        <f>RIGHT(Table138[[#This Row],[Filing Quarter]],2)</f>
        <v>Q3</v>
      </c>
      <c r="C15" s="101" t="s">
        <v>179</v>
      </c>
      <c r="D15" s="157">
        <v>88147</v>
      </c>
    </row>
    <row r="16" spans="1:4" ht="12.75" customHeight="1" x14ac:dyDescent="0.2">
      <c r="A16" s="101" t="str">
        <f>LEFT(Table138[[#This Row],[Filing Quarter]],4)</f>
        <v>2018</v>
      </c>
      <c r="B16" s="101" t="str">
        <f>RIGHT(Table138[[#This Row],[Filing Quarter]],2)</f>
        <v>Q4</v>
      </c>
      <c r="C16" s="101" t="s">
        <v>180</v>
      </c>
      <c r="D16" s="157">
        <v>85647</v>
      </c>
    </row>
    <row r="17" spans="1:4" ht="12.75" customHeight="1" x14ac:dyDescent="0.2">
      <c r="A17" s="101" t="str">
        <f>LEFT(Table138[[#This Row],[Filing Quarter]],4)</f>
        <v>2019</v>
      </c>
      <c r="B17" s="101" t="str">
        <f>RIGHT(Table138[[#This Row],[Filing Quarter]],2)</f>
        <v>Q1</v>
      </c>
      <c r="C17" s="101" t="s">
        <v>181</v>
      </c>
      <c r="D17" s="157">
        <v>82551</v>
      </c>
    </row>
    <row r="18" spans="1:4" ht="12.75" customHeight="1" x14ac:dyDescent="0.2">
      <c r="A18" s="101" t="str">
        <f>LEFT(Table138[[#This Row],[Filing Quarter]],4)</f>
        <v>2019</v>
      </c>
      <c r="B18" s="101" t="str">
        <f>RIGHT(Table138[[#This Row],[Filing Quarter]],2)</f>
        <v>Q2</v>
      </c>
      <c r="C18" s="101" t="s">
        <v>182</v>
      </c>
      <c r="D18" s="157">
        <v>88832</v>
      </c>
    </row>
    <row r="19" spans="1:4" ht="12.75" customHeight="1" x14ac:dyDescent="0.2">
      <c r="A19" s="101" t="str">
        <f>LEFT(Table138[[#This Row],[Filing Quarter]],4)</f>
        <v>2019</v>
      </c>
      <c r="B19" s="101" t="str">
        <f>RIGHT(Table138[[#This Row],[Filing Quarter]],2)</f>
        <v>Q3</v>
      </c>
      <c r="C19" s="101" t="s">
        <v>183</v>
      </c>
      <c r="D19" s="157">
        <v>92249</v>
      </c>
    </row>
    <row r="20" spans="1:4" ht="12.75" customHeight="1" x14ac:dyDescent="0.2">
      <c r="A20" s="101" t="str">
        <f>LEFT(Table138[[#This Row],[Filing Quarter]],4)</f>
        <v>2019</v>
      </c>
      <c r="B20" s="101" t="str">
        <f>RIGHT(Table138[[#This Row],[Filing Quarter]],2)</f>
        <v>Q4</v>
      </c>
      <c r="C20" s="101" t="s">
        <v>184</v>
      </c>
      <c r="D20" s="157">
        <v>94070</v>
      </c>
    </row>
    <row r="21" spans="1:4" ht="12.75" customHeight="1" x14ac:dyDescent="0.2">
      <c r="A21" s="101" t="str">
        <f>LEFT(Table138[[#This Row],[Filing Quarter]],4)</f>
        <v>2020</v>
      </c>
      <c r="B21" s="101" t="str">
        <f>RIGHT(Table138[[#This Row],[Filing Quarter]],2)</f>
        <v>Q1</v>
      </c>
      <c r="C21" s="101" t="s">
        <v>142</v>
      </c>
      <c r="D21" s="157">
        <v>94304</v>
      </c>
    </row>
    <row r="22" spans="1:4" ht="12.75" customHeight="1" x14ac:dyDescent="0.2">
      <c r="A22" s="101" t="str">
        <f>LEFT(Table138[[#This Row],[Filing Quarter]],4)</f>
        <v>2020</v>
      </c>
      <c r="B22" s="101" t="str">
        <f>RIGHT(Table138[[#This Row],[Filing Quarter]],2)</f>
        <v>Q2</v>
      </c>
      <c r="C22" s="101" t="s">
        <v>191</v>
      </c>
      <c r="D22" s="157">
        <v>99308</v>
      </c>
    </row>
    <row r="23" spans="1:4" ht="12.75" customHeight="1" x14ac:dyDescent="0.2">
      <c r="A23" s="101" t="str">
        <f>LEFT(Table138[[#This Row],[Filing Quarter]],4)</f>
        <v>2020</v>
      </c>
      <c r="B23" s="101" t="str">
        <f>RIGHT(Table138[[#This Row],[Filing Quarter]],2)</f>
        <v>Q3</v>
      </c>
      <c r="C23" s="101" t="s">
        <v>192</v>
      </c>
      <c r="D23" s="157">
        <v>105690</v>
      </c>
    </row>
    <row r="24" spans="1:4" ht="12.75" customHeight="1" x14ac:dyDescent="0.2">
      <c r="A24" s="101" t="str">
        <f>LEFT(Table138[[#This Row],[Filing Quarter]],4)</f>
        <v>2020</v>
      </c>
      <c r="B24" s="101" t="str">
        <f>RIGHT(Table138[[#This Row],[Filing Quarter]],2)</f>
        <v>Q4</v>
      </c>
      <c r="C24" s="101" t="s">
        <v>193</v>
      </c>
      <c r="D24" s="157">
        <v>110569</v>
      </c>
    </row>
    <row r="25" spans="1:4" ht="12.75" customHeight="1" x14ac:dyDescent="0.2">
      <c r="A25" s="101" t="str">
        <f>LEFT(Table138[[#This Row],[Filing Quarter]],4)</f>
        <v>2021</v>
      </c>
      <c r="B25" s="101" t="str">
        <f>RIGHT(Table138[[#This Row],[Filing Quarter]],2)</f>
        <v>Q1</v>
      </c>
      <c r="C25" s="101" t="s">
        <v>190</v>
      </c>
      <c r="D25" s="157">
        <v>114340</v>
      </c>
    </row>
    <row r="26" spans="1:4" ht="12.75" customHeight="1" x14ac:dyDescent="0.2">
      <c r="A26" s="101" t="str">
        <f>LEFT(Table138[[#This Row],[Filing Quarter]],4)</f>
        <v>2021</v>
      </c>
      <c r="B26" s="101" t="str">
        <f>RIGHT(Table138[[#This Row],[Filing Quarter]],2)</f>
        <v>Q2</v>
      </c>
      <c r="C26" s="101" t="s">
        <v>119</v>
      </c>
      <c r="D26" s="157">
        <v>114669</v>
      </c>
    </row>
    <row r="27" spans="1:4" ht="12.75" customHeight="1" x14ac:dyDescent="0.2">
      <c r="B27" s="90"/>
      <c r="C27" s="97"/>
    </row>
    <row r="28" spans="1:4" ht="12.75" customHeight="1" x14ac:dyDescent="0.2">
      <c r="B28" s="85"/>
      <c r="C28" s="85"/>
    </row>
    <row r="29" spans="1:4" ht="12.75" customHeight="1" x14ac:dyDescent="0.2">
      <c r="B29" s="85"/>
      <c r="C29" s="85"/>
    </row>
    <row r="30" spans="1:4" ht="12.75" customHeight="1" x14ac:dyDescent="0.2">
      <c r="B30" s="85"/>
      <c r="C30" s="85"/>
    </row>
    <row r="31" spans="1:4" ht="12.75" customHeight="1" x14ac:dyDescent="0.2">
      <c r="B31" s="85"/>
      <c r="C31" s="85"/>
    </row>
    <row r="32" spans="1:4" ht="12.75" customHeight="1" x14ac:dyDescent="0.2">
      <c r="B32" s="85"/>
      <c r="C32" s="85"/>
    </row>
    <row r="33" spans="2:3" ht="12.75" customHeight="1" x14ac:dyDescent="0.2">
      <c r="B33" s="85"/>
      <c r="C33" s="85"/>
    </row>
    <row r="34" spans="2:3" ht="12.75" customHeight="1" x14ac:dyDescent="0.2">
      <c r="B34" s="85"/>
      <c r="C34" s="85"/>
    </row>
    <row r="35" spans="2:3" ht="12.75" customHeight="1" x14ac:dyDescent="0.2">
      <c r="B35" s="85"/>
      <c r="C35" s="85"/>
    </row>
    <row r="36" spans="2:3" ht="12.75" customHeight="1" x14ac:dyDescent="0.2">
      <c r="B36" s="85"/>
      <c r="C36" s="85"/>
    </row>
    <row r="37" spans="2:3" ht="12.75" customHeight="1" x14ac:dyDescent="0.2">
      <c r="B37" s="85"/>
      <c r="C37" s="85"/>
    </row>
    <row r="38" spans="2:3" ht="12.75" customHeight="1" x14ac:dyDescent="0.2">
      <c r="B38" s="85"/>
      <c r="C38" s="85"/>
    </row>
    <row r="55" spans="4:15" ht="12.75" customHeight="1" x14ac:dyDescent="0.2">
      <c r="D55" s="85"/>
      <c r="E55" s="85"/>
      <c r="F55" s="85"/>
      <c r="G55" s="85"/>
      <c r="I55" s="85"/>
      <c r="J55" s="85"/>
      <c r="K55" s="85"/>
      <c r="L55" s="85"/>
      <c r="M55" s="85"/>
      <c r="N55" s="85"/>
    </row>
    <row r="56" spans="4:15" ht="12.75" customHeight="1" x14ac:dyDescent="0.2">
      <c r="D56" s="85"/>
      <c r="E56" s="85"/>
      <c r="F56" s="85"/>
      <c r="G56" s="85"/>
      <c r="I56" s="85"/>
      <c r="J56" s="85"/>
      <c r="K56" s="85"/>
      <c r="L56" s="85"/>
      <c r="M56" s="85"/>
      <c r="N56" s="85"/>
    </row>
    <row r="57" spans="4:15" ht="12.75" customHeight="1" x14ac:dyDescent="0.2">
      <c r="D57" s="85"/>
      <c r="E57" s="85"/>
      <c r="F57" s="85"/>
      <c r="G57" s="85"/>
      <c r="I57" s="85"/>
      <c r="J57" s="85"/>
      <c r="K57" s="85"/>
      <c r="L57" s="85"/>
      <c r="M57" s="85"/>
      <c r="N57" s="85"/>
    </row>
    <row r="58" spans="4:15" ht="12.75" customHeight="1" x14ac:dyDescent="0.2">
      <c r="D58" s="85"/>
      <c r="E58" s="85"/>
      <c r="F58" s="85"/>
      <c r="G58" s="85"/>
      <c r="I58" s="85"/>
      <c r="J58" s="85"/>
      <c r="K58" s="85"/>
      <c r="L58" s="85"/>
      <c r="M58" s="85"/>
      <c r="N58" s="85"/>
    </row>
    <row r="59" spans="4:15" ht="12.75" customHeight="1" x14ac:dyDescent="0.2">
      <c r="D59" s="85"/>
      <c r="E59" s="85"/>
      <c r="F59" s="85"/>
      <c r="G59" s="85"/>
      <c r="I59" s="85"/>
      <c r="J59" s="85"/>
      <c r="K59" s="85"/>
      <c r="L59" s="85"/>
      <c r="M59" s="85"/>
      <c r="N59" s="85"/>
    </row>
    <row r="60" spans="4:15" ht="12.75" customHeight="1" x14ac:dyDescent="0.2">
      <c r="D60" s="85"/>
      <c r="E60" s="85"/>
      <c r="F60" s="85"/>
      <c r="G60" s="85"/>
      <c r="I60" s="85"/>
      <c r="J60" s="85"/>
      <c r="K60" s="85"/>
      <c r="L60" s="85"/>
      <c r="M60" s="85"/>
      <c r="N60" s="85"/>
    </row>
    <row r="61" spans="4:15" ht="12.75" customHeight="1" x14ac:dyDescent="0.2">
      <c r="D61" s="85"/>
      <c r="E61" s="85"/>
      <c r="F61" s="85"/>
      <c r="G61" s="85"/>
      <c r="H61" s="85"/>
      <c r="J61" s="85"/>
      <c r="K61" s="85"/>
      <c r="L61" s="85"/>
      <c r="M61" s="85"/>
      <c r="N61" s="85"/>
      <c r="O61" s="85"/>
    </row>
    <row r="62" spans="4:15" ht="12.75" customHeight="1" x14ac:dyDescent="0.2">
      <c r="E62" s="85"/>
      <c r="F62" s="85"/>
      <c r="G62" s="85"/>
      <c r="H62" s="85"/>
      <c r="J62" s="85"/>
      <c r="K62" s="85"/>
      <c r="L62" s="85"/>
      <c r="M62" s="85"/>
      <c r="N62" s="85"/>
      <c r="O62" s="85"/>
    </row>
    <row r="63" spans="4:15" ht="12.75" customHeight="1" x14ac:dyDescent="0.2">
      <c r="E63" s="85"/>
      <c r="F63" s="85"/>
      <c r="G63" s="85"/>
      <c r="H63" s="85"/>
      <c r="J63" s="85"/>
      <c r="K63" s="85"/>
      <c r="L63" s="85"/>
      <c r="M63" s="85"/>
      <c r="N63" s="85"/>
      <c r="O63" s="85"/>
    </row>
    <row r="64" spans="4:15" ht="12.75" customHeight="1" x14ac:dyDescent="0.2">
      <c r="E64" s="85"/>
      <c r="F64" s="85"/>
      <c r="G64" s="85"/>
      <c r="H64" s="85"/>
      <c r="J64" s="85"/>
      <c r="K64" s="85"/>
      <c r="L64" s="85"/>
      <c r="M64" s="85"/>
      <c r="N64" s="85"/>
      <c r="O64" s="85"/>
    </row>
    <row r="65" spans="5:15" ht="12.75" customHeight="1" x14ac:dyDescent="0.2">
      <c r="E65" s="85"/>
      <c r="F65" s="85"/>
      <c r="G65" s="85"/>
      <c r="H65" s="85"/>
      <c r="I65" s="85"/>
      <c r="J65" s="85"/>
      <c r="K65" s="85"/>
      <c r="L65" s="85"/>
      <c r="M65" s="85"/>
      <c r="N65" s="85"/>
      <c r="O65" s="85"/>
    </row>
    <row r="66" spans="5:15" ht="12.75" customHeight="1" x14ac:dyDescent="0.2">
      <c r="E66" s="85"/>
      <c r="F66" s="85"/>
      <c r="G66" s="85"/>
      <c r="H66" s="85"/>
      <c r="I66" s="85"/>
      <c r="J66" s="85"/>
      <c r="K66" s="85"/>
      <c r="L66" s="85"/>
      <c r="M66" s="85"/>
      <c r="N66" s="85"/>
      <c r="O66" s="85"/>
    </row>
    <row r="67" spans="5:15" ht="12.75" customHeight="1" x14ac:dyDescent="0.2">
      <c r="E67" s="85"/>
      <c r="F67" s="85"/>
      <c r="G67" s="85"/>
      <c r="H67" s="85"/>
      <c r="I67" s="85"/>
      <c r="J67" s="85"/>
      <c r="K67" s="85"/>
      <c r="L67" s="85"/>
      <c r="M67" s="85"/>
      <c r="N67" s="85"/>
      <c r="O67" s="85"/>
    </row>
    <row r="68" spans="5:15" ht="12.75" customHeight="1" x14ac:dyDescent="0.2">
      <c r="E68" s="85"/>
      <c r="F68" s="85"/>
      <c r="G68" s="85"/>
      <c r="H68" s="85"/>
      <c r="I68" s="85"/>
      <c r="J68" s="85"/>
      <c r="K68" s="85"/>
      <c r="L68" s="85"/>
      <c r="M68" s="85"/>
      <c r="N68" s="85"/>
      <c r="O68" s="85"/>
    </row>
    <row r="69" spans="5:15" ht="12.75" customHeight="1" x14ac:dyDescent="0.2">
      <c r="E69" s="85"/>
      <c r="F69" s="85"/>
      <c r="G69" s="85"/>
      <c r="H69" s="85"/>
      <c r="I69" s="85"/>
      <c r="J69" s="85"/>
      <c r="K69" s="85"/>
      <c r="L69" s="85"/>
      <c r="M69" s="85"/>
      <c r="N69" s="85"/>
      <c r="O69" s="85"/>
    </row>
    <row r="70" spans="5:15" ht="12.75" customHeight="1" x14ac:dyDescent="0.2"/>
  </sheetData>
  <pageMargins left="0.75" right="0.75" top="1" bottom="1" header="0.5" footer="0.5"/>
  <pageSetup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6"/>
  <sheetViews>
    <sheetView workbookViewId="0"/>
  </sheetViews>
  <sheetFormatPr defaultRowHeight="15" x14ac:dyDescent="0.25"/>
  <cols>
    <col min="1" max="1" width="20.140625" customWidth="1"/>
    <col min="2" max="2" width="12.5703125" customWidth="1"/>
    <col min="3" max="7" width="11.42578125" customWidth="1"/>
    <col min="9" max="39" width="8.7109375" customWidth="1"/>
  </cols>
  <sheetData>
    <row r="1" spans="1:7" ht="18" customHeight="1" x14ac:dyDescent="0.25">
      <c r="A1" s="102" t="str">
        <f>"6. Federally Registered Mortgage Loan Originators, "&amp;TEXT(I67,"mmmm dd, yyyy")</f>
        <v>6. Federally Registered Mortgage Loan Originators, June 30, 2021</v>
      </c>
    </row>
    <row r="2" spans="1:7" ht="15.75" customHeight="1" thickBot="1" x14ac:dyDescent="0.3"/>
    <row r="3" spans="1:7" ht="15" customHeight="1" x14ac:dyDescent="0.25">
      <c r="A3" s="103" t="s">
        <v>149</v>
      </c>
      <c r="B3" s="104" t="s">
        <v>150</v>
      </c>
      <c r="C3" s="104" t="s">
        <v>151</v>
      </c>
      <c r="D3" s="105" t="s">
        <v>152</v>
      </c>
      <c r="E3" s="105" t="s">
        <v>153</v>
      </c>
      <c r="F3" s="105" t="s">
        <v>154</v>
      </c>
      <c r="G3" s="106" t="s">
        <v>155</v>
      </c>
    </row>
    <row r="4" spans="1:7" ht="15" customHeight="1" x14ac:dyDescent="0.25">
      <c r="A4" s="107" t="s">
        <v>37</v>
      </c>
      <c r="B4" s="108">
        <v>6586</v>
      </c>
      <c r="C4" s="109">
        <v>2141</v>
      </c>
      <c r="D4" s="110">
        <v>1848</v>
      </c>
      <c r="E4" s="110">
        <v>1146</v>
      </c>
      <c r="F4" s="110">
        <v>1413</v>
      </c>
      <c r="G4" s="111">
        <v>95</v>
      </c>
    </row>
    <row r="5" spans="1:7" ht="15" customHeight="1" x14ac:dyDescent="0.25">
      <c r="A5" s="107" t="s">
        <v>38</v>
      </c>
      <c r="B5" s="108">
        <v>710</v>
      </c>
      <c r="C5" s="109">
        <v>170</v>
      </c>
      <c r="D5" s="110">
        <v>22</v>
      </c>
      <c r="E5" s="110">
        <v>135</v>
      </c>
      <c r="F5" s="110">
        <v>386</v>
      </c>
      <c r="G5" s="111" t="s">
        <v>15</v>
      </c>
    </row>
    <row r="6" spans="1:7" ht="15" customHeight="1" x14ac:dyDescent="0.25">
      <c r="A6" s="107" t="s">
        <v>39</v>
      </c>
      <c r="B6" s="108">
        <v>9182</v>
      </c>
      <c r="C6" s="109">
        <v>716</v>
      </c>
      <c r="D6" s="110">
        <v>599</v>
      </c>
      <c r="E6" s="110">
        <v>1398</v>
      </c>
      <c r="F6" s="110">
        <v>6507</v>
      </c>
      <c r="G6" s="111" t="s">
        <v>15</v>
      </c>
    </row>
    <row r="7" spans="1:7" ht="15" customHeight="1" x14ac:dyDescent="0.25">
      <c r="A7" s="107" t="s">
        <v>41</v>
      </c>
      <c r="B7" s="108">
        <v>4441</v>
      </c>
      <c r="C7" s="109">
        <v>1112</v>
      </c>
      <c r="D7" s="110">
        <v>2416</v>
      </c>
      <c r="E7" s="110">
        <v>299</v>
      </c>
      <c r="F7" s="110">
        <v>545</v>
      </c>
      <c r="G7" s="111">
        <v>102</v>
      </c>
    </row>
    <row r="8" spans="1:7" ht="15" customHeight="1" x14ac:dyDescent="0.25">
      <c r="A8" s="107" t="s">
        <v>156</v>
      </c>
      <c r="B8" s="108">
        <v>36858</v>
      </c>
      <c r="C8" s="109">
        <v>4075</v>
      </c>
      <c r="D8" s="110">
        <v>1777</v>
      </c>
      <c r="E8" s="110">
        <v>5694</v>
      </c>
      <c r="F8" s="110">
        <v>25457</v>
      </c>
      <c r="G8" s="111">
        <v>2</v>
      </c>
    </row>
    <row r="9" spans="1:7" ht="15" customHeight="1" x14ac:dyDescent="0.25">
      <c r="A9" s="107" t="s">
        <v>44</v>
      </c>
      <c r="B9" s="108">
        <v>7871</v>
      </c>
      <c r="C9" s="109">
        <v>1867</v>
      </c>
      <c r="D9" s="110">
        <v>1040</v>
      </c>
      <c r="E9" s="110">
        <v>1572</v>
      </c>
      <c r="F9" s="110">
        <v>3450</v>
      </c>
      <c r="G9" s="111">
        <v>6</v>
      </c>
    </row>
    <row r="10" spans="1:7" ht="15" customHeight="1" x14ac:dyDescent="0.25">
      <c r="A10" s="107" t="s">
        <v>46</v>
      </c>
      <c r="B10" s="108">
        <v>5608</v>
      </c>
      <c r="C10" s="109">
        <v>1076</v>
      </c>
      <c r="D10" s="110">
        <v>178</v>
      </c>
      <c r="E10" s="110">
        <v>577</v>
      </c>
      <c r="F10" s="110">
        <v>3786</v>
      </c>
      <c r="G10" s="111">
        <v>6</v>
      </c>
    </row>
    <row r="11" spans="1:7" ht="15" customHeight="1" x14ac:dyDescent="0.25">
      <c r="A11" s="107" t="s">
        <v>47</v>
      </c>
      <c r="B11" s="108">
        <v>1426</v>
      </c>
      <c r="C11" s="109">
        <v>137</v>
      </c>
      <c r="D11" s="110">
        <v>309</v>
      </c>
      <c r="E11" s="110">
        <v>130</v>
      </c>
      <c r="F11" s="110">
        <v>843</v>
      </c>
      <c r="G11" s="111">
        <v>10</v>
      </c>
    </row>
    <row r="12" spans="1:7" ht="15" customHeight="1" x14ac:dyDescent="0.25">
      <c r="A12" s="107" t="s">
        <v>48</v>
      </c>
      <c r="B12" s="108">
        <v>1061</v>
      </c>
      <c r="C12" s="109">
        <v>57</v>
      </c>
      <c r="D12" s="110">
        <v>68</v>
      </c>
      <c r="E12" s="110">
        <v>152</v>
      </c>
      <c r="F12" s="110">
        <v>786</v>
      </c>
      <c r="G12" s="111" t="s">
        <v>15</v>
      </c>
    </row>
    <row r="13" spans="1:7" ht="15" customHeight="1" x14ac:dyDescent="0.25">
      <c r="A13" s="107" t="s">
        <v>49</v>
      </c>
      <c r="B13" s="108">
        <v>25637</v>
      </c>
      <c r="C13" s="109">
        <v>3632</v>
      </c>
      <c r="D13" s="110">
        <v>3005</v>
      </c>
      <c r="E13" s="110">
        <v>5357</v>
      </c>
      <c r="F13" s="110">
        <v>13822</v>
      </c>
      <c r="G13" s="111">
        <v>46</v>
      </c>
    </row>
    <row r="14" spans="1:7" ht="15" customHeight="1" x14ac:dyDescent="0.25">
      <c r="A14" s="107" t="s">
        <v>50</v>
      </c>
      <c r="B14" s="108">
        <v>9354</v>
      </c>
      <c r="C14" s="109">
        <v>3371</v>
      </c>
      <c r="D14" s="110">
        <v>1248</v>
      </c>
      <c r="E14" s="110">
        <v>777</v>
      </c>
      <c r="F14" s="110">
        <v>3959</v>
      </c>
      <c r="G14" s="111">
        <v>89</v>
      </c>
    </row>
    <row r="15" spans="1:7" ht="15" customHeight="1" x14ac:dyDescent="0.25">
      <c r="A15" s="107" t="s">
        <v>51</v>
      </c>
      <c r="B15" s="108">
        <v>101</v>
      </c>
      <c r="C15" s="109">
        <v>50</v>
      </c>
      <c r="D15" s="110">
        <v>19</v>
      </c>
      <c r="E15" s="110">
        <v>24</v>
      </c>
      <c r="F15" s="110">
        <v>8</v>
      </c>
      <c r="G15" s="111" t="s">
        <v>15</v>
      </c>
    </row>
    <row r="16" spans="1:7" ht="15" customHeight="1" x14ac:dyDescent="0.25">
      <c r="A16" s="107" t="s">
        <v>52</v>
      </c>
      <c r="B16" s="108">
        <v>1754</v>
      </c>
      <c r="C16" s="109">
        <v>446</v>
      </c>
      <c r="D16" s="110">
        <v>410</v>
      </c>
      <c r="E16" s="110">
        <v>518</v>
      </c>
      <c r="F16" s="110">
        <v>388</v>
      </c>
      <c r="G16" s="111" t="s">
        <v>15</v>
      </c>
    </row>
    <row r="17" spans="1:7" ht="15" customHeight="1" x14ac:dyDescent="0.25">
      <c r="A17" s="107" t="s">
        <v>53</v>
      </c>
      <c r="B17" s="108">
        <v>2809</v>
      </c>
      <c r="C17" s="109">
        <v>714</v>
      </c>
      <c r="D17" s="110">
        <v>154</v>
      </c>
      <c r="E17" s="110">
        <v>1006</v>
      </c>
      <c r="F17" s="110">
        <v>944</v>
      </c>
      <c r="G17" s="111">
        <v>5</v>
      </c>
    </row>
    <row r="18" spans="1:7" ht="15" customHeight="1" x14ac:dyDescent="0.25">
      <c r="A18" s="107" t="s">
        <v>54</v>
      </c>
      <c r="B18" s="108">
        <v>16677</v>
      </c>
      <c r="C18" s="109">
        <v>3605</v>
      </c>
      <c r="D18" s="110">
        <v>1395</v>
      </c>
      <c r="E18" s="110">
        <v>1758</v>
      </c>
      <c r="F18" s="110">
        <v>9984</v>
      </c>
      <c r="G18" s="111">
        <v>18</v>
      </c>
    </row>
    <row r="19" spans="1:7" ht="15" customHeight="1" x14ac:dyDescent="0.25">
      <c r="A19" s="107" t="s">
        <v>157</v>
      </c>
      <c r="B19" s="108">
        <v>8366</v>
      </c>
      <c r="C19" s="109">
        <v>2166</v>
      </c>
      <c r="D19" s="110">
        <v>1037</v>
      </c>
      <c r="E19" s="110">
        <v>1970</v>
      </c>
      <c r="F19" s="110">
        <v>3198</v>
      </c>
      <c r="G19" s="111">
        <v>65</v>
      </c>
    </row>
    <row r="20" spans="1:7" ht="15" customHeight="1" x14ac:dyDescent="0.25">
      <c r="A20" s="107" t="s">
        <v>57</v>
      </c>
      <c r="B20" s="108">
        <v>6005</v>
      </c>
      <c r="C20" s="109">
        <v>2143</v>
      </c>
      <c r="D20" s="110">
        <v>579</v>
      </c>
      <c r="E20" s="110">
        <v>1075</v>
      </c>
      <c r="F20" s="110">
        <v>2208</v>
      </c>
      <c r="G20" s="111">
        <v>24</v>
      </c>
    </row>
    <row r="21" spans="1:7" ht="15" customHeight="1" x14ac:dyDescent="0.25">
      <c r="A21" s="107" t="s">
        <v>58</v>
      </c>
      <c r="B21" s="108">
        <v>4174</v>
      </c>
      <c r="C21" s="109">
        <v>1299</v>
      </c>
      <c r="D21" s="110">
        <v>857</v>
      </c>
      <c r="E21" s="110">
        <v>613</v>
      </c>
      <c r="F21" s="110">
        <v>1422</v>
      </c>
      <c r="G21" s="111">
        <v>19</v>
      </c>
    </row>
    <row r="22" spans="1:7" ht="15" customHeight="1" x14ac:dyDescent="0.25">
      <c r="A22" s="107" t="s">
        <v>59</v>
      </c>
      <c r="B22" s="108">
        <v>5994</v>
      </c>
      <c r="C22" s="109">
        <v>2192</v>
      </c>
      <c r="D22" s="110">
        <v>654</v>
      </c>
      <c r="E22" s="110">
        <v>601</v>
      </c>
      <c r="F22" s="110">
        <v>2321</v>
      </c>
      <c r="G22" s="111">
        <v>262</v>
      </c>
    </row>
    <row r="23" spans="1:7" ht="15" customHeight="1" x14ac:dyDescent="0.25">
      <c r="A23" s="107" t="s">
        <v>60</v>
      </c>
      <c r="B23" s="108">
        <v>5221</v>
      </c>
      <c r="C23" s="109">
        <v>2443</v>
      </c>
      <c r="D23" s="110">
        <v>836</v>
      </c>
      <c r="E23" s="110">
        <v>610</v>
      </c>
      <c r="F23" s="110">
        <v>1305</v>
      </c>
      <c r="G23" s="111">
        <v>52</v>
      </c>
    </row>
    <row r="24" spans="1:7" ht="15" customHeight="1" x14ac:dyDescent="0.25">
      <c r="A24" s="107" t="s">
        <v>61</v>
      </c>
      <c r="B24" s="108">
        <v>1771</v>
      </c>
      <c r="C24" s="109">
        <v>626</v>
      </c>
      <c r="D24" s="110">
        <v>27</v>
      </c>
      <c r="E24" s="110">
        <v>459</v>
      </c>
      <c r="F24" s="110">
        <v>667</v>
      </c>
      <c r="G24" s="111">
        <v>2</v>
      </c>
    </row>
    <row r="25" spans="1:7" ht="15" customHeight="1" x14ac:dyDescent="0.25">
      <c r="A25" s="107" t="s">
        <v>62</v>
      </c>
      <c r="B25" s="108">
        <v>6371</v>
      </c>
      <c r="C25" s="109">
        <v>1394</v>
      </c>
      <c r="D25" s="110">
        <v>1215</v>
      </c>
      <c r="E25" s="110">
        <v>815</v>
      </c>
      <c r="F25" s="110">
        <v>2946</v>
      </c>
      <c r="G25" s="111">
        <v>47</v>
      </c>
    </row>
    <row r="26" spans="1:7" ht="15" customHeight="1" x14ac:dyDescent="0.25">
      <c r="A26" s="107" t="s">
        <v>63</v>
      </c>
      <c r="B26" s="108">
        <v>9588</v>
      </c>
      <c r="C26" s="109">
        <v>3590</v>
      </c>
      <c r="D26" s="110">
        <v>799</v>
      </c>
      <c r="E26" s="110">
        <v>1815</v>
      </c>
      <c r="F26" s="110">
        <v>3430</v>
      </c>
      <c r="G26" s="111" t="s">
        <v>15</v>
      </c>
    </row>
    <row r="27" spans="1:7" ht="15" customHeight="1" x14ac:dyDescent="0.25">
      <c r="A27" s="107" t="s">
        <v>64</v>
      </c>
      <c r="B27" s="108">
        <v>12440</v>
      </c>
      <c r="C27" s="109">
        <v>1270</v>
      </c>
      <c r="D27" s="110">
        <v>1494</v>
      </c>
      <c r="E27" s="110">
        <v>3731</v>
      </c>
      <c r="F27" s="110">
        <v>5940</v>
      </c>
      <c r="G27" s="111">
        <v>96</v>
      </c>
    </row>
    <row r="28" spans="1:7" ht="15" customHeight="1" x14ac:dyDescent="0.25">
      <c r="A28" s="107" t="s">
        <v>65</v>
      </c>
      <c r="B28" s="108">
        <v>8465</v>
      </c>
      <c r="C28" s="109">
        <v>1702</v>
      </c>
      <c r="D28" s="110">
        <v>336</v>
      </c>
      <c r="E28" s="110">
        <v>1236</v>
      </c>
      <c r="F28" s="110">
        <v>5203</v>
      </c>
      <c r="G28" s="111">
        <v>32</v>
      </c>
    </row>
    <row r="29" spans="1:7" ht="15" customHeight="1" x14ac:dyDescent="0.25">
      <c r="A29" s="107" t="s">
        <v>66</v>
      </c>
      <c r="B29" s="108">
        <v>3675</v>
      </c>
      <c r="C29" s="109">
        <v>2031</v>
      </c>
      <c r="D29" s="110">
        <v>751</v>
      </c>
      <c r="E29" s="110">
        <v>187</v>
      </c>
      <c r="F29" s="110">
        <v>664</v>
      </c>
      <c r="G29" s="111">
        <v>59</v>
      </c>
    </row>
    <row r="30" spans="1:7" ht="15" customHeight="1" x14ac:dyDescent="0.25">
      <c r="A30" s="107" t="s">
        <v>67</v>
      </c>
      <c r="B30" s="108">
        <v>9374</v>
      </c>
      <c r="C30" s="109">
        <v>2793</v>
      </c>
      <c r="D30" s="110">
        <v>2587</v>
      </c>
      <c r="E30" s="110">
        <v>1050</v>
      </c>
      <c r="F30" s="110">
        <v>2939</v>
      </c>
      <c r="G30" s="111">
        <v>63</v>
      </c>
    </row>
    <row r="31" spans="1:7" ht="15" customHeight="1" x14ac:dyDescent="0.25">
      <c r="A31" s="107" t="s">
        <v>68</v>
      </c>
      <c r="B31" s="108">
        <v>1480</v>
      </c>
      <c r="C31" s="109">
        <v>505</v>
      </c>
      <c r="D31" s="110">
        <v>409</v>
      </c>
      <c r="E31" s="110">
        <v>260</v>
      </c>
      <c r="F31" s="110">
        <v>307</v>
      </c>
      <c r="G31" s="111">
        <v>5</v>
      </c>
    </row>
    <row r="32" spans="1:7" ht="15" customHeight="1" x14ac:dyDescent="0.25">
      <c r="A32" s="107" t="s">
        <v>69</v>
      </c>
      <c r="B32" s="108">
        <v>3083</v>
      </c>
      <c r="C32" s="109">
        <v>1233</v>
      </c>
      <c r="D32" s="110">
        <v>566</v>
      </c>
      <c r="E32" s="110">
        <v>312</v>
      </c>
      <c r="F32" s="110">
        <v>978</v>
      </c>
      <c r="G32" s="111">
        <v>17</v>
      </c>
    </row>
    <row r="33" spans="1:7" ht="15" customHeight="1" x14ac:dyDescent="0.25">
      <c r="A33" s="107" t="s">
        <v>70</v>
      </c>
      <c r="B33" s="108">
        <v>2374</v>
      </c>
      <c r="C33" s="109">
        <v>129</v>
      </c>
      <c r="D33" s="110">
        <v>71</v>
      </c>
      <c r="E33" s="110">
        <v>318</v>
      </c>
      <c r="F33" s="110">
        <v>1862</v>
      </c>
      <c r="G33" s="111" t="s">
        <v>15</v>
      </c>
    </row>
    <row r="34" spans="1:7" ht="15" customHeight="1" x14ac:dyDescent="0.25">
      <c r="A34" s="107" t="s">
        <v>71</v>
      </c>
      <c r="B34" s="108">
        <v>1659</v>
      </c>
      <c r="C34" s="109">
        <v>439</v>
      </c>
      <c r="D34" s="110">
        <v>32</v>
      </c>
      <c r="E34" s="110">
        <v>456</v>
      </c>
      <c r="F34" s="110">
        <v>743</v>
      </c>
      <c r="G34" s="111">
        <v>1</v>
      </c>
    </row>
    <row r="35" spans="1:7" ht="15" customHeight="1" x14ac:dyDescent="0.25">
      <c r="A35" s="107" t="s">
        <v>72</v>
      </c>
      <c r="B35" s="108">
        <v>10449</v>
      </c>
      <c r="C35" s="109">
        <v>1824</v>
      </c>
      <c r="D35" s="110">
        <v>528</v>
      </c>
      <c r="E35" s="110">
        <v>652</v>
      </c>
      <c r="F35" s="110">
        <v>7485</v>
      </c>
      <c r="G35" s="111">
        <v>2</v>
      </c>
    </row>
    <row r="36" spans="1:7" ht="15" customHeight="1" x14ac:dyDescent="0.25">
      <c r="A36" s="107" t="s">
        <v>73</v>
      </c>
      <c r="B36" s="108">
        <v>1550</v>
      </c>
      <c r="C36" s="109">
        <v>521</v>
      </c>
      <c r="D36" s="110">
        <v>89</v>
      </c>
      <c r="E36" s="110">
        <v>245</v>
      </c>
      <c r="F36" s="110">
        <v>708</v>
      </c>
      <c r="G36" s="111">
        <v>1</v>
      </c>
    </row>
    <row r="37" spans="1:7" ht="15" customHeight="1" x14ac:dyDescent="0.25">
      <c r="A37" s="107" t="s">
        <v>74</v>
      </c>
      <c r="B37" s="108">
        <v>22722</v>
      </c>
      <c r="C37" s="109">
        <v>1236</v>
      </c>
      <c r="D37" s="110">
        <v>2468</v>
      </c>
      <c r="E37" s="110">
        <v>3591</v>
      </c>
      <c r="F37" s="110">
        <v>15477</v>
      </c>
      <c r="G37" s="111">
        <v>20</v>
      </c>
    </row>
    <row r="38" spans="1:7" ht="15" customHeight="1" x14ac:dyDescent="0.25">
      <c r="A38" s="107" t="s">
        <v>75</v>
      </c>
      <c r="B38" s="108">
        <v>13320</v>
      </c>
      <c r="C38" s="109">
        <v>3306</v>
      </c>
      <c r="D38" s="110">
        <v>939</v>
      </c>
      <c r="E38" s="110">
        <v>4278</v>
      </c>
      <c r="F38" s="110">
        <v>4696</v>
      </c>
      <c r="G38" s="111">
        <v>163</v>
      </c>
    </row>
    <row r="39" spans="1:7" ht="15" customHeight="1" x14ac:dyDescent="0.25">
      <c r="A39" s="107" t="s">
        <v>76</v>
      </c>
      <c r="B39" s="108">
        <v>1167</v>
      </c>
      <c r="C39" s="109">
        <v>437</v>
      </c>
      <c r="D39" s="110">
        <v>35</v>
      </c>
      <c r="E39" s="110">
        <v>247</v>
      </c>
      <c r="F39" s="110">
        <v>448</v>
      </c>
      <c r="G39" s="111">
        <v>4</v>
      </c>
    </row>
    <row r="40" spans="1:7" ht="15" customHeight="1" x14ac:dyDescent="0.25">
      <c r="A40" s="107" t="s">
        <v>77</v>
      </c>
      <c r="B40" s="108">
        <v>16231</v>
      </c>
      <c r="C40" s="109">
        <v>1737</v>
      </c>
      <c r="D40" s="110">
        <v>1274</v>
      </c>
      <c r="E40" s="110">
        <v>2036</v>
      </c>
      <c r="F40" s="110">
        <v>11176</v>
      </c>
      <c r="G40" s="111">
        <v>88</v>
      </c>
    </row>
    <row r="41" spans="1:7" ht="15" customHeight="1" x14ac:dyDescent="0.25">
      <c r="A41" s="107" t="s">
        <v>158</v>
      </c>
      <c r="B41" s="108">
        <v>4586</v>
      </c>
      <c r="C41" s="109">
        <v>1564</v>
      </c>
      <c r="D41" s="110">
        <v>1309</v>
      </c>
      <c r="E41" s="110">
        <v>604</v>
      </c>
      <c r="F41" s="110">
        <v>1116</v>
      </c>
      <c r="G41" s="111">
        <v>48</v>
      </c>
    </row>
    <row r="42" spans="1:7" ht="15" customHeight="1" x14ac:dyDescent="0.25">
      <c r="A42" s="107" t="s">
        <v>79</v>
      </c>
      <c r="B42" s="108">
        <v>5257</v>
      </c>
      <c r="C42" s="109">
        <v>1146</v>
      </c>
      <c r="D42" s="110">
        <v>208</v>
      </c>
      <c r="E42" s="110">
        <v>1415</v>
      </c>
      <c r="F42" s="110">
        <v>2504</v>
      </c>
      <c r="G42" s="111">
        <v>9</v>
      </c>
    </row>
    <row r="43" spans="1:7" ht="15" customHeight="1" x14ac:dyDescent="0.25">
      <c r="A43" s="107" t="s">
        <v>80</v>
      </c>
      <c r="B43" s="108">
        <v>16415</v>
      </c>
      <c r="C43" s="109">
        <v>4255</v>
      </c>
      <c r="D43" s="110">
        <v>1397</v>
      </c>
      <c r="E43" s="110">
        <v>2507</v>
      </c>
      <c r="F43" s="110">
        <v>8268</v>
      </c>
      <c r="G43" s="111">
        <v>82</v>
      </c>
    </row>
    <row r="44" spans="1:7" ht="15" customHeight="1" x14ac:dyDescent="0.25">
      <c r="A44" s="107" t="s">
        <v>81</v>
      </c>
      <c r="B44" s="108">
        <v>767</v>
      </c>
      <c r="C44" s="109">
        <v>161</v>
      </c>
      <c r="D44" s="110">
        <v>227</v>
      </c>
      <c r="E44" s="110">
        <v>325</v>
      </c>
      <c r="F44" s="110">
        <v>51</v>
      </c>
      <c r="G44" s="111">
        <v>5</v>
      </c>
    </row>
    <row r="45" spans="1:7" ht="15" customHeight="1" x14ac:dyDescent="0.25">
      <c r="A45" s="107" t="s">
        <v>82</v>
      </c>
      <c r="B45" s="108">
        <v>1735</v>
      </c>
      <c r="C45" s="109">
        <v>341</v>
      </c>
      <c r="D45" s="110">
        <v>232</v>
      </c>
      <c r="E45" s="110">
        <v>318</v>
      </c>
      <c r="F45" s="110">
        <v>850</v>
      </c>
      <c r="G45" s="111" t="s">
        <v>15</v>
      </c>
    </row>
    <row r="46" spans="1:7" ht="15" customHeight="1" x14ac:dyDescent="0.25">
      <c r="A46" s="107" t="s">
        <v>159</v>
      </c>
      <c r="B46" s="108">
        <v>4685</v>
      </c>
      <c r="C46" s="109">
        <v>1710</v>
      </c>
      <c r="D46" s="110">
        <v>358</v>
      </c>
      <c r="E46" s="110">
        <v>849</v>
      </c>
      <c r="F46" s="110">
        <v>1746</v>
      </c>
      <c r="G46" s="111">
        <v>49</v>
      </c>
    </row>
    <row r="47" spans="1:7" ht="15" customHeight="1" x14ac:dyDescent="0.25">
      <c r="A47" s="107" t="s">
        <v>85</v>
      </c>
      <c r="B47" s="108">
        <v>1448</v>
      </c>
      <c r="C47" s="109">
        <v>602</v>
      </c>
      <c r="D47" s="110">
        <v>157</v>
      </c>
      <c r="E47" s="110">
        <v>216</v>
      </c>
      <c r="F47" s="110">
        <v>473</v>
      </c>
      <c r="G47" s="111">
        <v>9</v>
      </c>
    </row>
    <row r="48" spans="1:7" ht="15" customHeight="1" x14ac:dyDescent="0.25">
      <c r="A48" s="107" t="s">
        <v>86</v>
      </c>
      <c r="B48" s="108">
        <v>8408</v>
      </c>
      <c r="C48" s="109">
        <v>3403</v>
      </c>
      <c r="D48" s="110">
        <v>2514</v>
      </c>
      <c r="E48" s="110">
        <v>926</v>
      </c>
      <c r="F48" s="110">
        <v>1563</v>
      </c>
      <c r="G48" s="111">
        <v>64</v>
      </c>
    </row>
    <row r="49" spans="1:7" ht="15" customHeight="1" x14ac:dyDescent="0.25">
      <c r="A49" s="107" t="s">
        <v>160</v>
      </c>
      <c r="B49" s="108">
        <v>24126</v>
      </c>
      <c r="C49" s="109">
        <v>5033</v>
      </c>
      <c r="D49" s="110">
        <v>3475</v>
      </c>
      <c r="E49" s="110">
        <v>3058</v>
      </c>
      <c r="F49" s="110">
        <v>12497</v>
      </c>
      <c r="G49" s="111">
        <v>292</v>
      </c>
    </row>
    <row r="50" spans="1:7" ht="15" customHeight="1" x14ac:dyDescent="0.25">
      <c r="A50" s="107" t="s">
        <v>161</v>
      </c>
      <c r="B50" s="108">
        <v>4538</v>
      </c>
      <c r="C50" s="109">
        <v>473</v>
      </c>
      <c r="D50" s="110">
        <v>86</v>
      </c>
      <c r="E50" s="110">
        <v>2404</v>
      </c>
      <c r="F50" s="110">
        <v>1579</v>
      </c>
      <c r="G50" s="111">
        <v>1</v>
      </c>
    </row>
    <row r="51" spans="1:7" ht="15" customHeight="1" x14ac:dyDescent="0.25">
      <c r="A51" s="107" t="s">
        <v>91</v>
      </c>
      <c r="B51" s="108">
        <v>859</v>
      </c>
      <c r="C51" s="109">
        <v>128</v>
      </c>
      <c r="D51" s="110">
        <v>24</v>
      </c>
      <c r="E51" s="110">
        <v>300</v>
      </c>
      <c r="F51" s="110">
        <v>423</v>
      </c>
      <c r="G51" s="111">
        <v>1</v>
      </c>
    </row>
    <row r="52" spans="1:7" ht="15" customHeight="1" x14ac:dyDescent="0.25">
      <c r="A52" s="107" t="s">
        <v>92</v>
      </c>
      <c r="B52" s="108">
        <v>82</v>
      </c>
      <c r="C52" s="109">
        <v>23</v>
      </c>
      <c r="D52" s="110">
        <v>6</v>
      </c>
      <c r="E52" s="110">
        <v>38</v>
      </c>
      <c r="F52" s="110">
        <v>15</v>
      </c>
      <c r="G52" s="111" t="s">
        <v>15</v>
      </c>
    </row>
    <row r="53" spans="1:7" ht="15" customHeight="1" x14ac:dyDescent="0.25">
      <c r="A53" s="107" t="s">
        <v>93</v>
      </c>
      <c r="B53" s="108">
        <v>10640</v>
      </c>
      <c r="C53" s="109">
        <v>2401</v>
      </c>
      <c r="D53" s="110">
        <v>1531</v>
      </c>
      <c r="E53" s="110">
        <v>3410</v>
      </c>
      <c r="F53" s="110">
        <v>3269</v>
      </c>
      <c r="G53" s="111">
        <v>97</v>
      </c>
    </row>
    <row r="54" spans="1:7" ht="15" customHeight="1" x14ac:dyDescent="0.25">
      <c r="A54" s="107" t="s">
        <v>94</v>
      </c>
      <c r="B54" s="108">
        <v>9622</v>
      </c>
      <c r="C54" s="109">
        <v>2423</v>
      </c>
      <c r="D54" s="110">
        <v>213</v>
      </c>
      <c r="E54" s="110">
        <v>2886</v>
      </c>
      <c r="F54" s="110">
        <v>4119</v>
      </c>
      <c r="G54" s="111">
        <v>19</v>
      </c>
    </row>
    <row r="55" spans="1:7" ht="15" customHeight="1" x14ac:dyDescent="0.25">
      <c r="A55" s="107" t="s">
        <v>95</v>
      </c>
      <c r="B55" s="108">
        <v>1790</v>
      </c>
      <c r="C55" s="109">
        <v>839</v>
      </c>
      <c r="D55" s="110">
        <v>295</v>
      </c>
      <c r="E55" s="110">
        <v>149</v>
      </c>
      <c r="F55" s="110">
        <v>508</v>
      </c>
      <c r="G55" s="111">
        <v>14</v>
      </c>
    </row>
    <row r="56" spans="1:7" ht="15" customHeight="1" x14ac:dyDescent="0.25">
      <c r="A56" s="107" t="s">
        <v>96</v>
      </c>
      <c r="B56" s="108">
        <v>8506</v>
      </c>
      <c r="C56" s="109">
        <v>1741</v>
      </c>
      <c r="D56" s="110">
        <v>466</v>
      </c>
      <c r="E56" s="110">
        <v>2395</v>
      </c>
      <c r="F56" s="110">
        <v>3912</v>
      </c>
      <c r="G56" s="111">
        <v>48</v>
      </c>
    </row>
    <row r="57" spans="1:7" ht="15" customHeight="1" x14ac:dyDescent="0.25">
      <c r="A57" s="107" t="s">
        <v>97</v>
      </c>
      <c r="B57" s="108">
        <v>936</v>
      </c>
      <c r="C57" s="109">
        <v>232</v>
      </c>
      <c r="D57" s="110">
        <v>278</v>
      </c>
      <c r="E57" s="110">
        <v>207</v>
      </c>
      <c r="F57" s="110">
        <v>225</v>
      </c>
      <c r="G57" s="111">
        <v>3</v>
      </c>
    </row>
    <row r="58" spans="1:7" ht="19.5" customHeight="1" thickBot="1" x14ac:dyDescent="0.3">
      <c r="A58" s="112" t="s">
        <v>98</v>
      </c>
      <c r="B58" s="113">
        <v>389255</v>
      </c>
      <c r="C58" s="114">
        <v>84546</v>
      </c>
      <c r="D58" s="115">
        <v>44822</v>
      </c>
      <c r="E58" s="115">
        <v>69039</v>
      </c>
      <c r="F58" s="115">
        <v>191354</v>
      </c>
      <c r="G58" s="116">
        <v>2142</v>
      </c>
    </row>
    <row r="59" spans="1:7" ht="15" customHeight="1" x14ac:dyDescent="0.25">
      <c r="A59" s="117"/>
      <c r="B59" s="118"/>
      <c r="C59" s="117"/>
      <c r="D59" s="117"/>
      <c r="E59" s="117"/>
      <c r="F59" s="117"/>
      <c r="G59" s="117"/>
    </row>
    <row r="60" spans="1:7" ht="15" customHeight="1" x14ac:dyDescent="0.25">
      <c r="A60" s="156" t="s">
        <v>101</v>
      </c>
      <c r="B60" s="144"/>
      <c r="C60" s="144"/>
      <c r="D60" s="144"/>
      <c r="E60" s="144"/>
      <c r="F60" s="144"/>
      <c r="G60" s="144"/>
    </row>
    <row r="61" spans="1:7" ht="15" customHeight="1" x14ac:dyDescent="0.25">
      <c r="A61" s="117" t="s">
        <v>162</v>
      </c>
      <c r="B61" s="118"/>
      <c r="C61" s="117"/>
      <c r="D61" s="117"/>
      <c r="E61" s="117"/>
      <c r="F61" s="117"/>
      <c r="G61" s="117"/>
    </row>
    <row r="62" spans="1:7" ht="15" customHeight="1" x14ac:dyDescent="0.25">
      <c r="A62" s="119" t="s">
        <v>163</v>
      </c>
      <c r="B62" s="118"/>
      <c r="C62" s="117"/>
      <c r="D62" s="117"/>
      <c r="E62" s="117"/>
      <c r="F62" s="117"/>
      <c r="G62" s="117"/>
    </row>
    <row r="63" spans="1:7" ht="15" customHeight="1" x14ac:dyDescent="0.25">
      <c r="A63" s="119" t="s">
        <v>164</v>
      </c>
      <c r="B63" s="118"/>
      <c r="C63" s="117"/>
      <c r="D63" s="117"/>
      <c r="E63" s="117"/>
      <c r="F63" s="117"/>
      <c r="G63" s="117"/>
    </row>
    <row r="64" spans="1:7" ht="15" customHeight="1" x14ac:dyDescent="0.25">
      <c r="A64" s="119" t="s">
        <v>165</v>
      </c>
      <c r="B64" s="118"/>
      <c r="C64" s="117"/>
      <c r="D64" s="117"/>
      <c r="E64" s="117"/>
      <c r="F64" s="117"/>
      <c r="G64" s="117"/>
    </row>
    <row r="65" spans="1:39" ht="15" customHeight="1" x14ac:dyDescent="0.25">
      <c r="A65" s="119" t="s">
        <v>166</v>
      </c>
      <c r="B65" s="118"/>
      <c r="C65" s="117"/>
      <c r="D65" s="117"/>
      <c r="E65" s="117"/>
      <c r="F65" s="117"/>
      <c r="G65" s="117"/>
    </row>
    <row r="66" spans="1:39" ht="15" customHeight="1" x14ac:dyDescent="0.25">
      <c r="A66" s="119" t="s">
        <v>167</v>
      </c>
      <c r="B66" s="118"/>
      <c r="C66" s="117"/>
      <c r="D66" s="117"/>
      <c r="E66" s="117"/>
      <c r="F66" s="117"/>
      <c r="G66" s="117"/>
    </row>
    <row r="67" spans="1:39" ht="15" customHeight="1" x14ac:dyDescent="0.25">
      <c r="I67" s="123">
        <v>44377</v>
      </c>
    </row>
    <row r="68" spans="1:39" ht="12.75" customHeight="1" x14ac:dyDescent="0.25">
      <c r="I68" s="131" t="s">
        <v>147</v>
      </c>
      <c r="J68" s="131" t="s">
        <v>150</v>
      </c>
      <c r="K68" s="131" t="s">
        <v>150</v>
      </c>
      <c r="L68" s="131" t="s">
        <v>150</v>
      </c>
      <c r="M68" s="131" t="s">
        <v>155</v>
      </c>
      <c r="N68" s="131" t="s">
        <v>155</v>
      </c>
      <c r="O68" s="131" t="s">
        <v>155</v>
      </c>
      <c r="P68" s="131" t="s">
        <v>151</v>
      </c>
      <c r="Q68" s="131" t="s">
        <v>151</v>
      </c>
      <c r="R68" s="131" t="s">
        <v>151</v>
      </c>
      <c r="S68" s="131" t="s">
        <v>152</v>
      </c>
      <c r="T68" s="131" t="s">
        <v>152</v>
      </c>
      <c r="U68" s="131" t="s">
        <v>152</v>
      </c>
      <c r="V68" s="131" t="s">
        <v>24</v>
      </c>
      <c r="W68" s="131" t="s">
        <v>24</v>
      </c>
      <c r="X68" s="131" t="s">
        <v>24</v>
      </c>
      <c r="Y68" s="131" t="s">
        <v>153</v>
      </c>
      <c r="Z68" s="131" t="s">
        <v>153</v>
      </c>
      <c r="AA68" s="131" t="s">
        <v>153</v>
      </c>
      <c r="AB68" s="131" t="s">
        <v>154</v>
      </c>
      <c r="AC68" s="131" t="s">
        <v>154</v>
      </c>
      <c r="AD68" s="131" t="s">
        <v>154</v>
      </c>
      <c r="AE68" s="131" t="s">
        <v>23</v>
      </c>
      <c r="AF68" s="131" t="s">
        <v>23</v>
      </c>
      <c r="AG68" s="131" t="s">
        <v>23</v>
      </c>
      <c r="AH68" s="131" t="s">
        <v>22</v>
      </c>
      <c r="AI68" s="131" t="s">
        <v>22</v>
      </c>
      <c r="AJ68" s="131" t="s">
        <v>22</v>
      </c>
      <c r="AK68" s="131" t="s">
        <v>18</v>
      </c>
      <c r="AL68" s="131" t="s">
        <v>18</v>
      </c>
      <c r="AM68" s="131" t="s">
        <v>18</v>
      </c>
    </row>
    <row r="69" spans="1:39" ht="12.75" customHeight="1" x14ac:dyDescent="0.25">
      <c r="I69" s="131" t="s">
        <v>109</v>
      </c>
      <c r="J69" s="131" t="s">
        <v>108</v>
      </c>
      <c r="K69" s="131" t="s">
        <v>40</v>
      </c>
      <c r="L69" s="131" t="s">
        <v>148</v>
      </c>
      <c r="M69" s="131" t="s">
        <v>108</v>
      </c>
      <c r="N69" s="131" t="s">
        <v>40</v>
      </c>
      <c r="O69" s="131" t="s">
        <v>148</v>
      </c>
      <c r="P69" s="131" t="s">
        <v>108</v>
      </c>
      <c r="Q69" s="131" t="s">
        <v>40</v>
      </c>
      <c r="R69" s="131" t="s">
        <v>148</v>
      </c>
      <c r="S69" s="131" t="s">
        <v>108</v>
      </c>
      <c r="T69" s="131" t="s">
        <v>40</v>
      </c>
      <c r="U69" s="131" t="s">
        <v>148</v>
      </c>
      <c r="V69" s="131" t="s">
        <v>108</v>
      </c>
      <c r="W69" s="131" t="s">
        <v>40</v>
      </c>
      <c r="X69" s="131" t="s">
        <v>148</v>
      </c>
      <c r="Y69" s="131" t="s">
        <v>108</v>
      </c>
      <c r="Z69" s="131" t="s">
        <v>40</v>
      </c>
      <c r="AA69" s="131" t="s">
        <v>148</v>
      </c>
      <c r="AB69" s="131" t="s">
        <v>108</v>
      </c>
      <c r="AC69" s="131" t="s">
        <v>40</v>
      </c>
      <c r="AD69" s="131" t="s">
        <v>148</v>
      </c>
      <c r="AE69" s="131" t="s">
        <v>108</v>
      </c>
      <c r="AF69" s="131" t="s">
        <v>40</v>
      </c>
      <c r="AG69" s="131" t="s">
        <v>148</v>
      </c>
      <c r="AH69" s="131" t="s">
        <v>108</v>
      </c>
      <c r="AI69" s="131" t="s">
        <v>40</v>
      </c>
      <c r="AJ69" s="131" t="s">
        <v>148</v>
      </c>
      <c r="AK69" s="131" t="s">
        <v>108</v>
      </c>
      <c r="AL69" s="131" t="s">
        <v>40</v>
      </c>
      <c r="AM69" s="131" t="s">
        <v>148</v>
      </c>
    </row>
    <row r="70" spans="1:39" ht="12.75" customHeight="1" x14ac:dyDescent="0.25">
      <c r="I70" s="131" t="s">
        <v>150</v>
      </c>
      <c r="J70" s="131">
        <v>388865</v>
      </c>
      <c r="K70" s="131">
        <v>389255</v>
      </c>
      <c r="L70" s="131">
        <v>1.0029187507232587E-3</v>
      </c>
      <c r="M70" s="131">
        <v>2087</v>
      </c>
      <c r="N70" s="131">
        <v>2142</v>
      </c>
      <c r="O70" s="131">
        <v>2.6353617632965981E-2</v>
      </c>
      <c r="P70" s="131">
        <v>83796</v>
      </c>
      <c r="Q70" s="131">
        <v>84546</v>
      </c>
      <c r="R70" s="131">
        <v>8.9503078905914368E-3</v>
      </c>
      <c r="S70" s="131">
        <v>44366</v>
      </c>
      <c r="T70" s="131">
        <v>44810</v>
      </c>
      <c r="U70" s="131">
        <v>1.0007663526123608E-2</v>
      </c>
      <c r="V70" s="131">
        <v>11</v>
      </c>
      <c r="W70" s="131">
        <v>12</v>
      </c>
      <c r="X70" s="131">
        <v>9.0909090909090912E-2</v>
      </c>
      <c r="Y70" s="131">
        <v>66847</v>
      </c>
      <c r="Z70" s="131">
        <v>67823</v>
      </c>
      <c r="AA70" s="131">
        <v>1.4600505632264725E-2</v>
      </c>
      <c r="AB70" s="131">
        <v>193980</v>
      </c>
      <c r="AC70" s="131">
        <v>191334</v>
      </c>
      <c r="AD70" s="131">
        <v>-1.3640581503247758E-2</v>
      </c>
      <c r="AE70" s="131">
        <v>20</v>
      </c>
      <c r="AF70" s="131">
        <v>20</v>
      </c>
      <c r="AG70" s="131">
        <v>0</v>
      </c>
      <c r="AH70" s="131">
        <v>4</v>
      </c>
      <c r="AI70" s="131">
        <v>3</v>
      </c>
      <c r="AJ70" s="131">
        <v>-0.25</v>
      </c>
      <c r="AK70" s="131">
        <v>1222</v>
      </c>
      <c r="AL70" s="131">
        <v>1216</v>
      </c>
      <c r="AM70" s="131">
        <v>-4.9099836333878887E-3</v>
      </c>
    </row>
    <row r="71" spans="1:39" ht="12.75" customHeight="1" x14ac:dyDescent="0.25">
      <c r="I71" s="131" t="s">
        <v>15</v>
      </c>
      <c r="J71" s="131">
        <v>14</v>
      </c>
      <c r="K71" s="131">
        <v>14</v>
      </c>
      <c r="L71" s="131">
        <v>0</v>
      </c>
      <c r="M71" s="131" t="s">
        <v>15</v>
      </c>
      <c r="N71" s="131" t="s">
        <v>15</v>
      </c>
      <c r="O71" s="131" t="s">
        <v>15</v>
      </c>
      <c r="P71" s="131">
        <v>9</v>
      </c>
      <c r="Q71" s="131">
        <v>9</v>
      </c>
      <c r="R71" s="131">
        <v>0</v>
      </c>
      <c r="S71" s="131">
        <v>1</v>
      </c>
      <c r="T71" s="131">
        <v>1</v>
      </c>
      <c r="U71" s="131">
        <v>0</v>
      </c>
      <c r="V71" s="131" t="s">
        <v>15</v>
      </c>
      <c r="W71" s="131" t="s">
        <v>15</v>
      </c>
      <c r="X71" s="131" t="s">
        <v>15</v>
      </c>
      <c r="Y71" s="131">
        <v>2</v>
      </c>
      <c r="Z71" s="131">
        <v>2</v>
      </c>
      <c r="AA71" s="131">
        <v>0</v>
      </c>
      <c r="AB71" s="131">
        <v>2</v>
      </c>
      <c r="AC71" s="131">
        <v>2</v>
      </c>
      <c r="AD71" s="131">
        <v>0</v>
      </c>
      <c r="AE71" s="131" t="s">
        <v>15</v>
      </c>
      <c r="AF71" s="131" t="s">
        <v>15</v>
      </c>
      <c r="AG71" s="131" t="s">
        <v>15</v>
      </c>
      <c r="AH71" s="131" t="s">
        <v>15</v>
      </c>
      <c r="AI71" s="131" t="s">
        <v>15</v>
      </c>
      <c r="AJ71" s="131" t="s">
        <v>15</v>
      </c>
      <c r="AK71" s="131" t="s">
        <v>15</v>
      </c>
      <c r="AL71" s="131" t="s">
        <v>15</v>
      </c>
      <c r="AM71" s="131" t="s">
        <v>15</v>
      </c>
    </row>
    <row r="72" spans="1:39" ht="12.75" customHeight="1" x14ac:dyDescent="0.25">
      <c r="I72" s="131" t="s">
        <v>37</v>
      </c>
      <c r="J72" s="131">
        <v>6569</v>
      </c>
      <c r="K72" s="131">
        <v>6586</v>
      </c>
      <c r="L72" s="131">
        <v>2.5879129243416045E-3</v>
      </c>
      <c r="M72" s="131">
        <v>96</v>
      </c>
      <c r="N72" s="131">
        <v>95</v>
      </c>
      <c r="O72" s="131">
        <v>-1.0416666666666666E-2</v>
      </c>
      <c r="P72" s="131">
        <v>2109</v>
      </c>
      <c r="Q72" s="131">
        <v>2141</v>
      </c>
      <c r="R72" s="131">
        <v>1.5173067804646752E-2</v>
      </c>
      <c r="S72" s="131">
        <v>1875</v>
      </c>
      <c r="T72" s="131">
        <v>1848</v>
      </c>
      <c r="U72" s="131">
        <v>-1.44E-2</v>
      </c>
      <c r="V72" s="131" t="s">
        <v>15</v>
      </c>
      <c r="W72" s="131" t="s">
        <v>15</v>
      </c>
      <c r="X72" s="131" t="s">
        <v>15</v>
      </c>
      <c r="Y72" s="131">
        <v>1131</v>
      </c>
      <c r="Z72" s="131">
        <v>1133</v>
      </c>
      <c r="AA72" s="131">
        <v>1.7683465959328027E-3</v>
      </c>
      <c r="AB72" s="131">
        <v>1424</v>
      </c>
      <c r="AC72" s="131">
        <v>1413</v>
      </c>
      <c r="AD72" s="131">
        <v>-7.7247191011235953E-3</v>
      </c>
      <c r="AE72" s="131" t="s">
        <v>15</v>
      </c>
      <c r="AF72" s="131" t="s">
        <v>15</v>
      </c>
      <c r="AG72" s="131" t="s">
        <v>15</v>
      </c>
      <c r="AH72" s="131">
        <v>4</v>
      </c>
      <c r="AI72" s="131">
        <v>3</v>
      </c>
      <c r="AJ72" s="131">
        <v>-0.25</v>
      </c>
      <c r="AK72" s="131">
        <v>13</v>
      </c>
      <c r="AL72" s="131">
        <v>13</v>
      </c>
      <c r="AM72" s="131">
        <v>0</v>
      </c>
    </row>
    <row r="73" spans="1:39" ht="12.75" customHeight="1" x14ac:dyDescent="0.25">
      <c r="I73" s="131" t="s">
        <v>38</v>
      </c>
      <c r="J73" s="131">
        <v>722</v>
      </c>
      <c r="K73" s="131">
        <v>710</v>
      </c>
      <c r="L73" s="131">
        <v>-1.662049861495845E-2</v>
      </c>
      <c r="M73" s="131" t="s">
        <v>15</v>
      </c>
      <c r="N73" s="131" t="s">
        <v>15</v>
      </c>
      <c r="O73" s="131" t="s">
        <v>15</v>
      </c>
      <c r="P73" s="131">
        <v>168</v>
      </c>
      <c r="Q73" s="131">
        <v>170</v>
      </c>
      <c r="R73" s="131">
        <v>1.1904761904761904E-2</v>
      </c>
      <c r="S73" s="131">
        <v>23</v>
      </c>
      <c r="T73" s="131">
        <v>22</v>
      </c>
      <c r="U73" s="131">
        <v>-4.3478260869565216E-2</v>
      </c>
      <c r="V73" s="131" t="s">
        <v>15</v>
      </c>
      <c r="W73" s="131" t="s">
        <v>15</v>
      </c>
      <c r="X73" s="131" t="s">
        <v>15</v>
      </c>
      <c r="Y73" s="131">
        <v>138</v>
      </c>
      <c r="Z73" s="131">
        <v>135</v>
      </c>
      <c r="AA73" s="131">
        <v>-2.1739130434782608E-2</v>
      </c>
      <c r="AB73" s="131">
        <v>398</v>
      </c>
      <c r="AC73" s="131">
        <v>386</v>
      </c>
      <c r="AD73" s="131">
        <v>-3.015075376884422E-2</v>
      </c>
      <c r="AE73" s="131" t="s">
        <v>15</v>
      </c>
      <c r="AF73" s="131" t="s">
        <v>15</v>
      </c>
      <c r="AG73" s="131" t="s">
        <v>15</v>
      </c>
      <c r="AH73" s="131" t="s">
        <v>15</v>
      </c>
      <c r="AI73" s="131" t="s">
        <v>15</v>
      </c>
      <c r="AJ73" s="131" t="s">
        <v>15</v>
      </c>
      <c r="AK73" s="131" t="s">
        <v>15</v>
      </c>
      <c r="AL73" s="131" t="s">
        <v>15</v>
      </c>
      <c r="AM73" s="131" t="s">
        <v>15</v>
      </c>
    </row>
    <row r="74" spans="1:39" ht="12.75" customHeight="1" x14ac:dyDescent="0.25">
      <c r="I74" s="131" t="s">
        <v>39</v>
      </c>
      <c r="J74" s="131">
        <v>9098</v>
      </c>
      <c r="K74" s="131">
        <v>9182</v>
      </c>
      <c r="L74" s="131">
        <v>9.2327984172345563E-3</v>
      </c>
      <c r="M74" s="131" t="s">
        <v>15</v>
      </c>
      <c r="N74" s="131" t="s">
        <v>15</v>
      </c>
      <c r="O74" s="131" t="s">
        <v>15</v>
      </c>
      <c r="P74" s="131">
        <v>708</v>
      </c>
      <c r="Q74" s="131">
        <v>716</v>
      </c>
      <c r="R74" s="131">
        <v>1.1299435028248588E-2</v>
      </c>
      <c r="S74" s="131">
        <v>606</v>
      </c>
      <c r="T74" s="131">
        <v>599</v>
      </c>
      <c r="U74" s="131">
        <v>-1.155115511551155E-2</v>
      </c>
      <c r="V74" s="131" t="s">
        <v>15</v>
      </c>
      <c r="W74" s="131" t="s">
        <v>15</v>
      </c>
      <c r="X74" s="131" t="s">
        <v>15</v>
      </c>
      <c r="Y74" s="131">
        <v>1342</v>
      </c>
      <c r="Z74" s="131">
        <v>1354</v>
      </c>
      <c r="AA74" s="131">
        <v>8.9418777943368107E-3</v>
      </c>
      <c r="AB74" s="131">
        <v>6437</v>
      </c>
      <c r="AC74" s="131">
        <v>6507</v>
      </c>
      <c r="AD74" s="131">
        <v>1.0874631039304023E-2</v>
      </c>
      <c r="AE74" s="131" t="s">
        <v>15</v>
      </c>
      <c r="AF74" s="131" t="s">
        <v>15</v>
      </c>
      <c r="AG74" s="131" t="s">
        <v>15</v>
      </c>
      <c r="AH74" s="131" t="s">
        <v>15</v>
      </c>
      <c r="AI74" s="131" t="s">
        <v>15</v>
      </c>
      <c r="AJ74" s="131" t="s">
        <v>15</v>
      </c>
      <c r="AK74" s="131">
        <v>49</v>
      </c>
      <c r="AL74" s="131">
        <v>44</v>
      </c>
      <c r="AM74" s="131">
        <v>-0.10204081632653061</v>
      </c>
    </row>
    <row r="75" spans="1:39" ht="12.75" customHeight="1" x14ac:dyDescent="0.25">
      <c r="I75" s="131" t="s">
        <v>41</v>
      </c>
      <c r="J75" s="131">
        <v>4390</v>
      </c>
      <c r="K75" s="131">
        <v>4441</v>
      </c>
      <c r="L75" s="131">
        <v>1.1617312072892938E-2</v>
      </c>
      <c r="M75" s="131">
        <v>103</v>
      </c>
      <c r="N75" s="131">
        <v>102</v>
      </c>
      <c r="O75" s="131">
        <v>-9.7087378640776691E-3</v>
      </c>
      <c r="P75" s="131">
        <v>1120</v>
      </c>
      <c r="Q75" s="131">
        <v>1112</v>
      </c>
      <c r="R75" s="131">
        <v>-7.1428571428571426E-3</v>
      </c>
      <c r="S75" s="131">
        <v>2405</v>
      </c>
      <c r="T75" s="131">
        <v>2416</v>
      </c>
      <c r="U75" s="131">
        <v>4.5738045738045741E-3</v>
      </c>
      <c r="V75" s="131" t="s">
        <v>15</v>
      </c>
      <c r="W75" s="131" t="s">
        <v>15</v>
      </c>
      <c r="X75" s="131" t="s">
        <v>15</v>
      </c>
      <c r="Y75" s="131">
        <v>284</v>
      </c>
      <c r="Z75" s="131">
        <v>299</v>
      </c>
      <c r="AA75" s="131">
        <v>5.2816901408450703E-2</v>
      </c>
      <c r="AB75" s="131">
        <v>534</v>
      </c>
      <c r="AC75" s="131">
        <v>545</v>
      </c>
      <c r="AD75" s="131">
        <v>2.0599250936329586E-2</v>
      </c>
      <c r="AE75" s="131" t="s">
        <v>15</v>
      </c>
      <c r="AF75" s="131" t="s">
        <v>15</v>
      </c>
      <c r="AG75" s="131" t="s">
        <v>15</v>
      </c>
      <c r="AH75" s="131" t="s">
        <v>15</v>
      </c>
      <c r="AI75" s="131" t="s">
        <v>15</v>
      </c>
      <c r="AJ75" s="131" t="s">
        <v>15</v>
      </c>
      <c r="AK75" s="131" t="s">
        <v>15</v>
      </c>
      <c r="AL75" s="131" t="s">
        <v>15</v>
      </c>
      <c r="AM75" s="131" t="s">
        <v>15</v>
      </c>
    </row>
    <row r="76" spans="1:39" ht="12.75" customHeight="1" x14ac:dyDescent="0.25">
      <c r="I76" s="131" t="s">
        <v>156</v>
      </c>
      <c r="J76" s="131">
        <v>37286</v>
      </c>
      <c r="K76" s="131">
        <v>36858</v>
      </c>
      <c r="L76" s="131">
        <v>-1.1478839242611168E-2</v>
      </c>
      <c r="M76" s="131">
        <v>2</v>
      </c>
      <c r="N76" s="131">
        <v>2</v>
      </c>
      <c r="O76" s="131">
        <v>0</v>
      </c>
      <c r="P76" s="131">
        <v>4113</v>
      </c>
      <c r="Q76" s="131">
        <v>4075</v>
      </c>
      <c r="R76" s="131">
        <v>-9.2389982980792609E-3</v>
      </c>
      <c r="S76" s="131">
        <v>1721</v>
      </c>
      <c r="T76" s="131">
        <v>1773</v>
      </c>
      <c r="U76" s="131">
        <v>3.0214991284137131E-2</v>
      </c>
      <c r="V76" s="131">
        <v>4</v>
      </c>
      <c r="W76" s="131">
        <v>4</v>
      </c>
      <c r="X76" s="131">
        <v>0</v>
      </c>
      <c r="Y76" s="131">
        <v>5509</v>
      </c>
      <c r="Z76" s="131">
        <v>5602</v>
      </c>
      <c r="AA76" s="131">
        <v>1.6881466690869488E-2</v>
      </c>
      <c r="AB76" s="131">
        <v>26019</v>
      </c>
      <c r="AC76" s="131">
        <v>25457</v>
      </c>
      <c r="AD76" s="131">
        <v>-2.1599600292094238E-2</v>
      </c>
      <c r="AE76" s="131" t="s">
        <v>15</v>
      </c>
      <c r="AF76" s="131" t="s">
        <v>15</v>
      </c>
      <c r="AG76" s="131" t="s">
        <v>15</v>
      </c>
      <c r="AH76" s="131" t="s">
        <v>15</v>
      </c>
      <c r="AI76" s="131" t="s">
        <v>15</v>
      </c>
      <c r="AJ76" s="131" t="s">
        <v>15</v>
      </c>
      <c r="AK76" s="131">
        <v>96</v>
      </c>
      <c r="AL76" s="131">
        <v>92</v>
      </c>
      <c r="AM76" s="131">
        <v>-4.1666666666666664E-2</v>
      </c>
    </row>
    <row r="77" spans="1:39" ht="12.75" customHeight="1" x14ac:dyDescent="0.25">
      <c r="I77" s="131" t="s">
        <v>44</v>
      </c>
      <c r="J77" s="131">
        <v>7902</v>
      </c>
      <c r="K77" s="131">
        <v>7871</v>
      </c>
      <c r="L77" s="131">
        <v>-3.9230574538091619E-3</v>
      </c>
      <c r="M77" s="131">
        <v>6</v>
      </c>
      <c r="N77" s="131">
        <v>6</v>
      </c>
      <c r="O77" s="131">
        <v>0</v>
      </c>
      <c r="P77" s="131">
        <v>1862</v>
      </c>
      <c r="Q77" s="131">
        <v>1867</v>
      </c>
      <c r="R77" s="131">
        <v>2.6852846401718583E-3</v>
      </c>
      <c r="S77" s="131">
        <v>1074</v>
      </c>
      <c r="T77" s="131">
        <v>1040</v>
      </c>
      <c r="U77" s="131">
        <v>-3.165735567970205E-2</v>
      </c>
      <c r="V77" s="131" t="s">
        <v>15</v>
      </c>
      <c r="W77" s="131" t="s">
        <v>15</v>
      </c>
      <c r="X77" s="131" t="s">
        <v>15</v>
      </c>
      <c r="Y77" s="131">
        <v>1570</v>
      </c>
      <c r="Z77" s="131">
        <v>1572</v>
      </c>
      <c r="AA77" s="131">
        <v>1.2738853503184713E-3</v>
      </c>
      <c r="AB77" s="131">
        <v>3463</v>
      </c>
      <c r="AC77" s="131">
        <v>3450</v>
      </c>
      <c r="AD77" s="131">
        <v>-3.7539705457695638E-3</v>
      </c>
      <c r="AE77" s="131" t="s">
        <v>15</v>
      </c>
      <c r="AF77" s="131" t="s">
        <v>15</v>
      </c>
      <c r="AG77" s="131" t="s">
        <v>15</v>
      </c>
      <c r="AH77" s="131" t="s">
        <v>15</v>
      </c>
      <c r="AI77" s="131" t="s">
        <v>15</v>
      </c>
      <c r="AJ77" s="131" t="s">
        <v>15</v>
      </c>
      <c r="AK77" s="131" t="s">
        <v>15</v>
      </c>
      <c r="AL77" s="131" t="s">
        <v>15</v>
      </c>
      <c r="AM77" s="131" t="s">
        <v>15</v>
      </c>
    </row>
    <row r="78" spans="1:39" ht="12.75" customHeight="1" x14ac:dyDescent="0.25">
      <c r="I78" s="131" t="s">
        <v>46</v>
      </c>
      <c r="J78" s="131">
        <v>5723</v>
      </c>
      <c r="K78" s="131">
        <v>5608</v>
      </c>
      <c r="L78" s="131">
        <v>-2.0094356106936922E-2</v>
      </c>
      <c r="M78" s="131">
        <v>6</v>
      </c>
      <c r="N78" s="131">
        <v>6</v>
      </c>
      <c r="O78" s="131">
        <v>0</v>
      </c>
      <c r="P78" s="131">
        <v>1083</v>
      </c>
      <c r="Q78" s="131">
        <v>1076</v>
      </c>
      <c r="R78" s="131">
        <v>-6.4635272391505077E-3</v>
      </c>
      <c r="S78" s="131">
        <v>174</v>
      </c>
      <c r="T78" s="131">
        <v>178</v>
      </c>
      <c r="U78" s="131">
        <v>2.2988505747126436E-2</v>
      </c>
      <c r="V78" s="131" t="s">
        <v>15</v>
      </c>
      <c r="W78" s="131" t="s">
        <v>15</v>
      </c>
      <c r="X78" s="131" t="s">
        <v>15</v>
      </c>
      <c r="Y78" s="131">
        <v>578</v>
      </c>
      <c r="Z78" s="131">
        <v>577</v>
      </c>
      <c r="AA78" s="131">
        <v>-1.7301038062283738E-3</v>
      </c>
      <c r="AB78" s="131">
        <v>3906</v>
      </c>
      <c r="AC78" s="131">
        <v>3786</v>
      </c>
      <c r="AD78" s="131">
        <v>-3.0721966205837174E-2</v>
      </c>
      <c r="AE78" s="131" t="s">
        <v>15</v>
      </c>
      <c r="AF78" s="131" t="s">
        <v>15</v>
      </c>
      <c r="AG78" s="131" t="s">
        <v>15</v>
      </c>
      <c r="AH78" s="131" t="s">
        <v>15</v>
      </c>
      <c r="AI78" s="131" t="s">
        <v>15</v>
      </c>
      <c r="AJ78" s="131" t="s">
        <v>15</v>
      </c>
      <c r="AK78" s="131" t="s">
        <v>15</v>
      </c>
      <c r="AL78" s="131" t="s">
        <v>15</v>
      </c>
      <c r="AM78" s="131" t="s">
        <v>15</v>
      </c>
    </row>
    <row r="79" spans="1:39" ht="12.75" customHeight="1" x14ac:dyDescent="0.25">
      <c r="I79" s="131" t="s">
        <v>47</v>
      </c>
      <c r="J79" s="131">
        <v>1423</v>
      </c>
      <c r="K79" s="131">
        <v>1426</v>
      </c>
      <c r="L79" s="131">
        <v>2.1082220660576245E-3</v>
      </c>
      <c r="M79" s="131">
        <v>10</v>
      </c>
      <c r="N79" s="131">
        <v>10</v>
      </c>
      <c r="O79" s="131">
        <v>0</v>
      </c>
      <c r="P79" s="131">
        <v>134</v>
      </c>
      <c r="Q79" s="131">
        <v>137</v>
      </c>
      <c r="R79" s="131">
        <v>2.2388059701492536E-2</v>
      </c>
      <c r="S79" s="131">
        <v>308</v>
      </c>
      <c r="T79" s="131">
        <v>309</v>
      </c>
      <c r="U79" s="131">
        <v>3.246753246753247E-3</v>
      </c>
      <c r="V79" s="131" t="s">
        <v>15</v>
      </c>
      <c r="W79" s="131" t="s">
        <v>15</v>
      </c>
      <c r="X79" s="131" t="s">
        <v>15</v>
      </c>
      <c r="Y79" s="131">
        <v>127</v>
      </c>
      <c r="Z79" s="131">
        <v>130</v>
      </c>
      <c r="AA79" s="131">
        <v>2.3622047244094488E-2</v>
      </c>
      <c r="AB79" s="131">
        <v>849</v>
      </c>
      <c r="AC79" s="131">
        <v>843</v>
      </c>
      <c r="AD79" s="131">
        <v>-7.0671378091872791E-3</v>
      </c>
      <c r="AE79" s="131" t="s">
        <v>15</v>
      </c>
      <c r="AF79" s="131" t="s">
        <v>15</v>
      </c>
      <c r="AG79" s="131" t="s">
        <v>15</v>
      </c>
      <c r="AH79" s="131" t="s">
        <v>15</v>
      </c>
      <c r="AI79" s="131" t="s">
        <v>15</v>
      </c>
      <c r="AJ79" s="131" t="s">
        <v>15</v>
      </c>
      <c r="AK79" s="131" t="s">
        <v>15</v>
      </c>
      <c r="AL79" s="131" t="s">
        <v>15</v>
      </c>
      <c r="AM79" s="131" t="s">
        <v>15</v>
      </c>
    </row>
    <row r="80" spans="1:39" ht="12.75" customHeight="1" x14ac:dyDescent="0.25">
      <c r="I80" s="131" t="s">
        <v>48</v>
      </c>
      <c r="J80" s="131">
        <v>1064</v>
      </c>
      <c r="K80" s="131">
        <v>1061</v>
      </c>
      <c r="L80" s="131">
        <v>-2.819548872180451E-3</v>
      </c>
      <c r="M80" s="131" t="s">
        <v>15</v>
      </c>
      <c r="N80" s="131" t="s">
        <v>15</v>
      </c>
      <c r="O80" s="131" t="s">
        <v>15</v>
      </c>
      <c r="P80" s="131">
        <v>55</v>
      </c>
      <c r="Q80" s="131">
        <v>57</v>
      </c>
      <c r="R80" s="131">
        <v>3.6363636363636362E-2</v>
      </c>
      <c r="S80" s="131">
        <v>66</v>
      </c>
      <c r="T80" s="131">
        <v>68</v>
      </c>
      <c r="U80" s="131">
        <v>3.0303030303030304E-2</v>
      </c>
      <c r="V80" s="131" t="s">
        <v>15</v>
      </c>
      <c r="W80" s="131" t="s">
        <v>15</v>
      </c>
      <c r="X80" s="131" t="s">
        <v>15</v>
      </c>
      <c r="Y80" s="131">
        <v>145</v>
      </c>
      <c r="Z80" s="131">
        <v>152</v>
      </c>
      <c r="AA80" s="131">
        <v>4.8275862068965517E-2</v>
      </c>
      <c r="AB80" s="131">
        <v>800</v>
      </c>
      <c r="AC80" s="131">
        <v>786</v>
      </c>
      <c r="AD80" s="131">
        <v>-1.7500000000000002E-2</v>
      </c>
      <c r="AE80" s="131" t="s">
        <v>15</v>
      </c>
      <c r="AF80" s="131" t="s">
        <v>15</v>
      </c>
      <c r="AG80" s="131" t="s">
        <v>15</v>
      </c>
      <c r="AH80" s="131" t="s">
        <v>15</v>
      </c>
      <c r="AI80" s="131" t="s">
        <v>15</v>
      </c>
      <c r="AJ80" s="131" t="s">
        <v>15</v>
      </c>
      <c r="AK80" s="131" t="s">
        <v>15</v>
      </c>
      <c r="AL80" s="131" t="s">
        <v>15</v>
      </c>
      <c r="AM80" s="131" t="s">
        <v>15</v>
      </c>
    </row>
    <row r="81" spans="9:39" ht="12.75" customHeight="1" x14ac:dyDescent="0.25">
      <c r="I81" s="131" t="s">
        <v>49</v>
      </c>
      <c r="J81" s="131">
        <v>25760</v>
      </c>
      <c r="K81" s="131">
        <v>25637</v>
      </c>
      <c r="L81" s="131">
        <v>-4.7748447204968942E-3</v>
      </c>
      <c r="M81" s="131">
        <v>44</v>
      </c>
      <c r="N81" s="131">
        <v>46</v>
      </c>
      <c r="O81" s="131">
        <v>4.5454545454545456E-2</v>
      </c>
      <c r="P81" s="131">
        <v>3537</v>
      </c>
      <c r="Q81" s="131">
        <v>3632</v>
      </c>
      <c r="R81" s="131">
        <v>2.6858919988690982E-2</v>
      </c>
      <c r="S81" s="131">
        <v>2982</v>
      </c>
      <c r="T81" s="131">
        <v>3003</v>
      </c>
      <c r="U81" s="131">
        <v>7.0422535211267607E-3</v>
      </c>
      <c r="V81" s="131">
        <v>1</v>
      </c>
      <c r="W81" s="131">
        <v>2</v>
      </c>
      <c r="X81" s="131">
        <v>1</v>
      </c>
      <c r="Y81" s="131">
        <v>5277</v>
      </c>
      <c r="Z81" s="131">
        <v>5357</v>
      </c>
      <c r="AA81" s="131">
        <v>1.5160128861095318E-2</v>
      </c>
      <c r="AB81" s="131">
        <v>14205</v>
      </c>
      <c r="AC81" s="131">
        <v>13822</v>
      </c>
      <c r="AD81" s="131">
        <v>-2.6962337205209432E-2</v>
      </c>
      <c r="AE81" s="131" t="s">
        <v>15</v>
      </c>
      <c r="AF81" s="131" t="s">
        <v>15</v>
      </c>
      <c r="AG81" s="131" t="s">
        <v>15</v>
      </c>
      <c r="AH81" s="131" t="s">
        <v>15</v>
      </c>
      <c r="AI81" s="131" t="s">
        <v>15</v>
      </c>
      <c r="AJ81" s="131" t="s">
        <v>15</v>
      </c>
      <c r="AK81" s="131" t="s">
        <v>15</v>
      </c>
      <c r="AL81" s="131" t="s">
        <v>15</v>
      </c>
      <c r="AM81" s="131" t="s">
        <v>15</v>
      </c>
    </row>
    <row r="82" spans="9:39" ht="12.75" customHeight="1" x14ac:dyDescent="0.25">
      <c r="I82" s="131" t="s">
        <v>50</v>
      </c>
      <c r="J82" s="131">
        <v>9353</v>
      </c>
      <c r="K82" s="131">
        <v>9354</v>
      </c>
      <c r="L82" s="131">
        <v>1.0691756655618518E-4</v>
      </c>
      <c r="M82" s="131">
        <v>86</v>
      </c>
      <c r="N82" s="131">
        <v>89</v>
      </c>
      <c r="O82" s="131">
        <v>3.4883720930232558E-2</v>
      </c>
      <c r="P82" s="131">
        <v>3292</v>
      </c>
      <c r="Q82" s="131">
        <v>3371</v>
      </c>
      <c r="R82" s="131">
        <v>2.399756986634265E-2</v>
      </c>
      <c r="S82" s="131">
        <v>1233</v>
      </c>
      <c r="T82" s="131">
        <v>1248</v>
      </c>
      <c r="U82" s="131">
        <v>1.2165450121654502E-2</v>
      </c>
      <c r="V82" s="131" t="s">
        <v>15</v>
      </c>
      <c r="W82" s="131" t="s">
        <v>15</v>
      </c>
      <c r="X82" s="131" t="s">
        <v>15</v>
      </c>
      <c r="Y82" s="131">
        <v>780</v>
      </c>
      <c r="Z82" s="131">
        <v>777</v>
      </c>
      <c r="AA82" s="131">
        <v>-3.8461538461538464E-3</v>
      </c>
      <c r="AB82" s="131">
        <v>4077</v>
      </c>
      <c r="AC82" s="131">
        <v>3959</v>
      </c>
      <c r="AD82" s="131">
        <v>-2.8942850134903116E-2</v>
      </c>
      <c r="AE82" s="131" t="s">
        <v>15</v>
      </c>
      <c r="AF82" s="131" t="s">
        <v>15</v>
      </c>
      <c r="AG82" s="131" t="s">
        <v>15</v>
      </c>
      <c r="AH82" s="131" t="s">
        <v>15</v>
      </c>
      <c r="AI82" s="131" t="s">
        <v>15</v>
      </c>
      <c r="AJ82" s="131" t="s">
        <v>15</v>
      </c>
      <c r="AK82" s="131" t="s">
        <v>15</v>
      </c>
      <c r="AL82" s="131" t="s">
        <v>15</v>
      </c>
      <c r="AM82" s="131" t="s">
        <v>15</v>
      </c>
    </row>
    <row r="83" spans="9:39" ht="12.75" customHeight="1" x14ac:dyDescent="0.25">
      <c r="I83" s="131" t="s">
        <v>51</v>
      </c>
      <c r="J83" s="131">
        <v>104</v>
      </c>
      <c r="K83" s="131">
        <v>101</v>
      </c>
      <c r="L83" s="131">
        <v>-2.8846153846153848E-2</v>
      </c>
      <c r="M83" s="131" t="s">
        <v>15</v>
      </c>
      <c r="N83" s="131" t="s">
        <v>15</v>
      </c>
      <c r="O83" s="131" t="s">
        <v>15</v>
      </c>
      <c r="P83" s="131">
        <v>53</v>
      </c>
      <c r="Q83" s="131">
        <v>50</v>
      </c>
      <c r="R83" s="131">
        <v>-5.6603773584905662E-2</v>
      </c>
      <c r="S83" s="131">
        <v>20</v>
      </c>
      <c r="T83" s="131">
        <v>19</v>
      </c>
      <c r="U83" s="131">
        <v>-0.05</v>
      </c>
      <c r="V83" s="131" t="s">
        <v>15</v>
      </c>
      <c r="W83" s="131" t="s">
        <v>15</v>
      </c>
      <c r="X83" s="131" t="s">
        <v>15</v>
      </c>
      <c r="Y83" s="131">
        <v>23</v>
      </c>
      <c r="Z83" s="131">
        <v>24</v>
      </c>
      <c r="AA83" s="131">
        <v>4.3478260869565216E-2</v>
      </c>
      <c r="AB83" s="131">
        <v>8</v>
      </c>
      <c r="AC83" s="131">
        <v>8</v>
      </c>
      <c r="AD83" s="131">
        <v>0</v>
      </c>
      <c r="AE83" s="131" t="s">
        <v>15</v>
      </c>
      <c r="AF83" s="131" t="s">
        <v>15</v>
      </c>
      <c r="AG83" s="131" t="s">
        <v>15</v>
      </c>
      <c r="AH83" s="131" t="s">
        <v>15</v>
      </c>
      <c r="AI83" s="131" t="s">
        <v>15</v>
      </c>
      <c r="AJ83" s="131" t="s">
        <v>15</v>
      </c>
      <c r="AK83" s="131" t="s">
        <v>15</v>
      </c>
      <c r="AL83" s="131" t="s">
        <v>15</v>
      </c>
      <c r="AM83" s="131" t="s">
        <v>15</v>
      </c>
    </row>
    <row r="84" spans="9:39" ht="12.75" customHeight="1" x14ac:dyDescent="0.25">
      <c r="I84" s="131" t="s">
        <v>52</v>
      </c>
      <c r="J84" s="131">
        <v>1783</v>
      </c>
      <c r="K84" s="131">
        <v>1754</v>
      </c>
      <c r="L84" s="131">
        <v>-1.6264722378014584E-2</v>
      </c>
      <c r="M84" s="131" t="s">
        <v>15</v>
      </c>
      <c r="N84" s="131" t="s">
        <v>15</v>
      </c>
      <c r="O84" s="131" t="s">
        <v>15</v>
      </c>
      <c r="P84" s="131">
        <v>442</v>
      </c>
      <c r="Q84" s="131">
        <v>446</v>
      </c>
      <c r="R84" s="131">
        <v>9.0497737556561094E-3</v>
      </c>
      <c r="S84" s="131">
        <v>459</v>
      </c>
      <c r="T84" s="131">
        <v>410</v>
      </c>
      <c r="U84" s="131">
        <v>-0.10675381263616558</v>
      </c>
      <c r="V84" s="131" t="s">
        <v>15</v>
      </c>
      <c r="W84" s="131" t="s">
        <v>15</v>
      </c>
      <c r="X84" s="131" t="s">
        <v>15</v>
      </c>
      <c r="Y84" s="131">
        <v>514</v>
      </c>
      <c r="Z84" s="131">
        <v>514</v>
      </c>
      <c r="AA84" s="131">
        <v>0</v>
      </c>
      <c r="AB84" s="131">
        <v>372</v>
      </c>
      <c r="AC84" s="131">
        <v>388</v>
      </c>
      <c r="AD84" s="131">
        <v>4.3010752688172046E-2</v>
      </c>
      <c r="AE84" s="131" t="s">
        <v>15</v>
      </c>
      <c r="AF84" s="131" t="s">
        <v>15</v>
      </c>
      <c r="AG84" s="131" t="s">
        <v>15</v>
      </c>
      <c r="AH84" s="131" t="s">
        <v>15</v>
      </c>
      <c r="AI84" s="131" t="s">
        <v>15</v>
      </c>
      <c r="AJ84" s="131" t="s">
        <v>15</v>
      </c>
      <c r="AK84" s="131">
        <v>4</v>
      </c>
      <c r="AL84" s="131">
        <v>4</v>
      </c>
      <c r="AM84" s="131">
        <v>0</v>
      </c>
    </row>
    <row r="85" spans="9:39" ht="12.75" customHeight="1" x14ac:dyDescent="0.25">
      <c r="I85" s="131" t="s">
        <v>53</v>
      </c>
      <c r="J85" s="131">
        <v>2753</v>
      </c>
      <c r="K85" s="131">
        <v>2809</v>
      </c>
      <c r="L85" s="131">
        <v>2.0341445695604796E-2</v>
      </c>
      <c r="M85" s="131">
        <v>5</v>
      </c>
      <c r="N85" s="131">
        <v>5</v>
      </c>
      <c r="O85" s="131">
        <v>0</v>
      </c>
      <c r="P85" s="131">
        <v>716</v>
      </c>
      <c r="Q85" s="131">
        <v>714</v>
      </c>
      <c r="R85" s="131">
        <v>-2.7932960893854749E-3</v>
      </c>
      <c r="S85" s="131">
        <v>146</v>
      </c>
      <c r="T85" s="131">
        <v>154</v>
      </c>
      <c r="U85" s="131">
        <v>5.4794520547945202E-2</v>
      </c>
      <c r="V85" s="131" t="s">
        <v>15</v>
      </c>
      <c r="W85" s="131" t="s">
        <v>15</v>
      </c>
      <c r="X85" s="131" t="s">
        <v>15</v>
      </c>
      <c r="Y85" s="131">
        <v>969</v>
      </c>
      <c r="Z85" s="131">
        <v>997</v>
      </c>
      <c r="AA85" s="131">
        <v>2.8895768833849329E-2</v>
      </c>
      <c r="AB85" s="131">
        <v>928</v>
      </c>
      <c r="AC85" s="131">
        <v>944</v>
      </c>
      <c r="AD85" s="131">
        <v>1.7241379310344827E-2</v>
      </c>
      <c r="AE85" s="131" t="s">
        <v>15</v>
      </c>
      <c r="AF85" s="131" t="s">
        <v>15</v>
      </c>
      <c r="AG85" s="131" t="s">
        <v>15</v>
      </c>
      <c r="AH85" s="131" t="s">
        <v>15</v>
      </c>
      <c r="AI85" s="131" t="s">
        <v>15</v>
      </c>
      <c r="AJ85" s="131" t="s">
        <v>15</v>
      </c>
      <c r="AK85" s="131">
        <v>9</v>
      </c>
      <c r="AL85" s="131">
        <v>9</v>
      </c>
      <c r="AM85" s="131">
        <v>0</v>
      </c>
    </row>
    <row r="86" spans="9:39" ht="12.75" customHeight="1" x14ac:dyDescent="0.25">
      <c r="I86" s="131" t="s">
        <v>54</v>
      </c>
      <c r="J86" s="131">
        <v>16804</v>
      </c>
      <c r="K86" s="131">
        <v>16677</v>
      </c>
      <c r="L86" s="131">
        <v>-7.5577243513449176E-3</v>
      </c>
      <c r="M86" s="131">
        <v>18</v>
      </c>
      <c r="N86" s="131">
        <v>18</v>
      </c>
      <c r="O86" s="131">
        <v>0</v>
      </c>
      <c r="P86" s="131">
        <v>3585</v>
      </c>
      <c r="Q86" s="131">
        <v>3605</v>
      </c>
      <c r="R86" s="131">
        <v>5.5788005578800556E-3</v>
      </c>
      <c r="S86" s="131">
        <v>1412</v>
      </c>
      <c r="T86" s="131">
        <v>1395</v>
      </c>
      <c r="U86" s="131">
        <v>-1.2039660056657223E-2</v>
      </c>
      <c r="V86" s="131" t="s">
        <v>15</v>
      </c>
      <c r="W86" s="131" t="s">
        <v>15</v>
      </c>
      <c r="X86" s="131" t="s">
        <v>15</v>
      </c>
      <c r="Y86" s="131">
        <v>1522</v>
      </c>
      <c r="Z86" s="131">
        <v>1507</v>
      </c>
      <c r="AA86" s="131">
        <v>-9.8554533508541393E-3</v>
      </c>
      <c r="AB86" s="131">
        <v>10102</v>
      </c>
      <c r="AC86" s="131">
        <v>9984</v>
      </c>
      <c r="AD86" s="131">
        <v>-1.1680855276182935E-2</v>
      </c>
      <c r="AE86" s="131" t="s">
        <v>15</v>
      </c>
      <c r="AF86" s="131" t="s">
        <v>15</v>
      </c>
      <c r="AG86" s="131" t="s">
        <v>15</v>
      </c>
      <c r="AH86" s="131" t="s">
        <v>15</v>
      </c>
      <c r="AI86" s="131" t="s">
        <v>15</v>
      </c>
      <c r="AJ86" s="131" t="s">
        <v>15</v>
      </c>
      <c r="AK86" s="131">
        <v>260</v>
      </c>
      <c r="AL86" s="131">
        <v>251</v>
      </c>
      <c r="AM86" s="131">
        <v>-3.4615384615384617E-2</v>
      </c>
    </row>
    <row r="87" spans="9:39" ht="12.75" customHeight="1" x14ac:dyDescent="0.25">
      <c r="I87" s="131" t="s">
        <v>157</v>
      </c>
      <c r="J87" s="131">
        <v>8364</v>
      </c>
      <c r="K87" s="131">
        <v>8366</v>
      </c>
      <c r="L87" s="131">
        <v>2.3912003825920613E-4</v>
      </c>
      <c r="M87" s="131">
        <v>64</v>
      </c>
      <c r="N87" s="131">
        <v>65</v>
      </c>
      <c r="O87" s="131">
        <v>1.5625E-2</v>
      </c>
      <c r="P87" s="131">
        <v>2180</v>
      </c>
      <c r="Q87" s="131">
        <v>2166</v>
      </c>
      <c r="R87" s="131">
        <v>-6.4220183486238536E-3</v>
      </c>
      <c r="S87" s="131">
        <v>1033</v>
      </c>
      <c r="T87" s="131">
        <v>1037</v>
      </c>
      <c r="U87" s="131">
        <v>3.8722168441432721E-3</v>
      </c>
      <c r="V87" s="131" t="s">
        <v>15</v>
      </c>
      <c r="W87" s="131" t="s">
        <v>15</v>
      </c>
      <c r="X87" s="131" t="s">
        <v>15</v>
      </c>
      <c r="Y87" s="131">
        <v>1791</v>
      </c>
      <c r="Z87" s="131">
        <v>1829</v>
      </c>
      <c r="AA87" s="131">
        <v>2.121719709659408E-2</v>
      </c>
      <c r="AB87" s="131">
        <v>3241</v>
      </c>
      <c r="AC87" s="131">
        <v>3198</v>
      </c>
      <c r="AD87" s="131">
        <v>-1.3267510027769207E-2</v>
      </c>
      <c r="AE87" s="131" t="s">
        <v>15</v>
      </c>
      <c r="AF87" s="131" t="s">
        <v>15</v>
      </c>
      <c r="AG87" s="131" t="s">
        <v>15</v>
      </c>
      <c r="AH87" s="131" t="s">
        <v>15</v>
      </c>
      <c r="AI87" s="131" t="s">
        <v>15</v>
      </c>
      <c r="AJ87" s="131" t="s">
        <v>15</v>
      </c>
      <c r="AK87" s="131">
        <v>139</v>
      </c>
      <c r="AL87" s="131">
        <v>141</v>
      </c>
      <c r="AM87" s="131">
        <v>1.4388489208633094E-2</v>
      </c>
    </row>
    <row r="88" spans="9:39" ht="12.75" customHeight="1" x14ac:dyDescent="0.25">
      <c r="I88" s="131" t="s">
        <v>57</v>
      </c>
      <c r="J88" s="131">
        <v>5879</v>
      </c>
      <c r="K88" s="131">
        <v>6005</v>
      </c>
      <c r="L88" s="131">
        <v>2.1432216363327098E-2</v>
      </c>
      <c r="M88" s="131">
        <v>20</v>
      </c>
      <c r="N88" s="131">
        <v>24</v>
      </c>
      <c r="O88" s="131">
        <v>0.2</v>
      </c>
      <c r="P88" s="131">
        <v>2127</v>
      </c>
      <c r="Q88" s="131">
        <v>2143</v>
      </c>
      <c r="R88" s="131">
        <v>7.5223319228960974E-3</v>
      </c>
      <c r="S88" s="131">
        <v>576</v>
      </c>
      <c r="T88" s="131">
        <v>579</v>
      </c>
      <c r="U88" s="131">
        <v>5.208333333333333E-3</v>
      </c>
      <c r="V88" s="131" t="s">
        <v>15</v>
      </c>
      <c r="W88" s="131" t="s">
        <v>15</v>
      </c>
      <c r="X88" s="131" t="s">
        <v>15</v>
      </c>
      <c r="Y88" s="131">
        <v>1037</v>
      </c>
      <c r="Z88" s="131">
        <v>1075</v>
      </c>
      <c r="AA88" s="131">
        <v>3.6644165863066541E-2</v>
      </c>
      <c r="AB88" s="131">
        <v>2154</v>
      </c>
      <c r="AC88" s="131">
        <v>2208</v>
      </c>
      <c r="AD88" s="131">
        <v>2.5069637883008356E-2</v>
      </c>
      <c r="AE88" s="131" t="s">
        <v>15</v>
      </c>
      <c r="AF88" s="131" t="s">
        <v>15</v>
      </c>
      <c r="AG88" s="131" t="s">
        <v>15</v>
      </c>
      <c r="AH88" s="131" t="s">
        <v>15</v>
      </c>
      <c r="AI88" s="131" t="s">
        <v>15</v>
      </c>
      <c r="AJ88" s="131" t="s">
        <v>15</v>
      </c>
      <c r="AK88" s="131" t="s">
        <v>15</v>
      </c>
      <c r="AL88" s="131" t="s">
        <v>15</v>
      </c>
      <c r="AM88" s="131" t="s">
        <v>15</v>
      </c>
    </row>
    <row r="89" spans="9:39" ht="12.75" customHeight="1" x14ac:dyDescent="0.25">
      <c r="I89" s="131" t="s">
        <v>58</v>
      </c>
      <c r="J89" s="131">
        <v>4142</v>
      </c>
      <c r="K89" s="131">
        <v>4174</v>
      </c>
      <c r="L89" s="131">
        <v>7.7257363592467404E-3</v>
      </c>
      <c r="M89" s="131">
        <v>11</v>
      </c>
      <c r="N89" s="131">
        <v>19</v>
      </c>
      <c r="O89" s="131">
        <v>0.72727272727272729</v>
      </c>
      <c r="P89" s="131">
        <v>1290</v>
      </c>
      <c r="Q89" s="131">
        <v>1299</v>
      </c>
      <c r="R89" s="131">
        <v>6.9767441860465115E-3</v>
      </c>
      <c r="S89" s="131">
        <v>849</v>
      </c>
      <c r="T89" s="131">
        <v>857</v>
      </c>
      <c r="U89" s="131">
        <v>9.4228504122497048E-3</v>
      </c>
      <c r="V89" s="131" t="s">
        <v>15</v>
      </c>
      <c r="W89" s="131" t="s">
        <v>15</v>
      </c>
      <c r="X89" s="131" t="s">
        <v>15</v>
      </c>
      <c r="Y89" s="131">
        <v>602</v>
      </c>
      <c r="Z89" s="131">
        <v>613</v>
      </c>
      <c r="AA89" s="131">
        <v>1.8272425249169437E-2</v>
      </c>
      <c r="AB89" s="131">
        <v>1429</v>
      </c>
      <c r="AC89" s="131">
        <v>1422</v>
      </c>
      <c r="AD89" s="131">
        <v>-4.8985304408677398E-3</v>
      </c>
      <c r="AE89" s="131" t="s">
        <v>15</v>
      </c>
      <c r="AF89" s="131" t="s">
        <v>15</v>
      </c>
      <c r="AG89" s="131" t="s">
        <v>15</v>
      </c>
      <c r="AH89" s="131" t="s">
        <v>15</v>
      </c>
      <c r="AI89" s="131" t="s">
        <v>15</v>
      </c>
      <c r="AJ89" s="131" t="s">
        <v>15</v>
      </c>
      <c r="AK89" s="131" t="s">
        <v>15</v>
      </c>
      <c r="AL89" s="131" t="s">
        <v>15</v>
      </c>
      <c r="AM89" s="131" t="s">
        <v>15</v>
      </c>
    </row>
    <row r="90" spans="9:39" ht="12.75" customHeight="1" x14ac:dyDescent="0.25">
      <c r="I90" s="131" t="s">
        <v>59</v>
      </c>
      <c r="J90" s="131">
        <v>5960</v>
      </c>
      <c r="K90" s="131">
        <v>5994</v>
      </c>
      <c r="L90" s="131">
        <v>5.704697986577181E-3</v>
      </c>
      <c r="M90" s="131">
        <v>254</v>
      </c>
      <c r="N90" s="131">
        <v>262</v>
      </c>
      <c r="O90" s="131">
        <v>3.1496062992125984E-2</v>
      </c>
      <c r="P90" s="131">
        <v>2176</v>
      </c>
      <c r="Q90" s="131">
        <v>2192</v>
      </c>
      <c r="R90" s="131">
        <v>7.3529411764705881E-3</v>
      </c>
      <c r="S90" s="131">
        <v>646</v>
      </c>
      <c r="T90" s="131">
        <v>654</v>
      </c>
      <c r="U90" s="131">
        <v>1.238390092879257E-2</v>
      </c>
      <c r="V90" s="131" t="s">
        <v>15</v>
      </c>
      <c r="W90" s="131" t="s">
        <v>15</v>
      </c>
      <c r="X90" s="131" t="s">
        <v>15</v>
      </c>
      <c r="Y90" s="131">
        <v>587</v>
      </c>
      <c r="Z90" s="131">
        <v>601</v>
      </c>
      <c r="AA90" s="131">
        <v>2.385008517887564E-2</v>
      </c>
      <c r="AB90" s="131">
        <v>2343</v>
      </c>
      <c r="AC90" s="131">
        <v>2321</v>
      </c>
      <c r="AD90" s="131">
        <v>-9.3896713615023476E-3</v>
      </c>
      <c r="AE90" s="131" t="s">
        <v>15</v>
      </c>
      <c r="AF90" s="131" t="s">
        <v>15</v>
      </c>
      <c r="AG90" s="131" t="s">
        <v>15</v>
      </c>
      <c r="AH90" s="131" t="s">
        <v>15</v>
      </c>
      <c r="AI90" s="131" t="s">
        <v>15</v>
      </c>
      <c r="AJ90" s="131" t="s">
        <v>15</v>
      </c>
      <c r="AK90" s="131" t="s">
        <v>15</v>
      </c>
      <c r="AL90" s="131" t="s">
        <v>15</v>
      </c>
      <c r="AM90" s="131" t="s">
        <v>15</v>
      </c>
    </row>
    <row r="91" spans="9:39" ht="12.75" customHeight="1" x14ac:dyDescent="0.25">
      <c r="I91" s="131" t="s">
        <v>60</v>
      </c>
      <c r="J91" s="131">
        <v>5262</v>
      </c>
      <c r="K91" s="131">
        <v>5221</v>
      </c>
      <c r="L91" s="131">
        <v>-7.7917141771189661E-3</v>
      </c>
      <c r="M91" s="131">
        <v>52</v>
      </c>
      <c r="N91" s="131">
        <v>52</v>
      </c>
      <c r="O91" s="131">
        <v>0</v>
      </c>
      <c r="P91" s="131">
        <v>2488</v>
      </c>
      <c r="Q91" s="131">
        <v>2443</v>
      </c>
      <c r="R91" s="131">
        <v>-1.8086816720257234E-2</v>
      </c>
      <c r="S91" s="131">
        <v>822</v>
      </c>
      <c r="T91" s="131">
        <v>836</v>
      </c>
      <c r="U91" s="131">
        <v>1.7031630170316302E-2</v>
      </c>
      <c r="V91" s="131" t="s">
        <v>15</v>
      </c>
      <c r="W91" s="131" t="s">
        <v>15</v>
      </c>
      <c r="X91" s="131" t="s">
        <v>15</v>
      </c>
      <c r="Y91" s="131">
        <v>607</v>
      </c>
      <c r="Z91" s="131">
        <v>609</v>
      </c>
      <c r="AA91" s="131">
        <v>3.2948929159802307E-3</v>
      </c>
      <c r="AB91" s="131">
        <v>1325</v>
      </c>
      <c r="AC91" s="131">
        <v>1305</v>
      </c>
      <c r="AD91" s="131">
        <v>-1.509433962264151E-2</v>
      </c>
      <c r="AE91" s="131" t="s">
        <v>15</v>
      </c>
      <c r="AF91" s="131" t="s">
        <v>15</v>
      </c>
      <c r="AG91" s="131" t="s">
        <v>15</v>
      </c>
      <c r="AH91" s="131" t="s">
        <v>15</v>
      </c>
      <c r="AI91" s="131" t="s">
        <v>15</v>
      </c>
      <c r="AJ91" s="131" t="s">
        <v>15</v>
      </c>
      <c r="AK91" s="131">
        <v>1</v>
      </c>
      <c r="AL91" s="131">
        <v>1</v>
      </c>
      <c r="AM91" s="131">
        <v>0</v>
      </c>
    </row>
    <row r="92" spans="9:39" ht="12.75" customHeight="1" x14ac:dyDescent="0.25">
      <c r="I92" s="131" t="s">
        <v>61</v>
      </c>
      <c r="J92" s="131">
        <v>1762</v>
      </c>
      <c r="K92" s="131">
        <v>1771</v>
      </c>
      <c r="L92" s="131">
        <v>5.1078320090805901E-3</v>
      </c>
      <c r="M92" s="131">
        <v>2</v>
      </c>
      <c r="N92" s="131">
        <v>2</v>
      </c>
      <c r="O92" s="131">
        <v>0</v>
      </c>
      <c r="P92" s="131">
        <v>610</v>
      </c>
      <c r="Q92" s="131">
        <v>626</v>
      </c>
      <c r="R92" s="131">
        <v>2.6229508196721311E-2</v>
      </c>
      <c r="S92" s="131">
        <v>25</v>
      </c>
      <c r="T92" s="131">
        <v>27</v>
      </c>
      <c r="U92" s="131">
        <v>0.08</v>
      </c>
      <c r="V92" s="131" t="s">
        <v>15</v>
      </c>
      <c r="W92" s="131" t="s">
        <v>15</v>
      </c>
      <c r="X92" s="131" t="s">
        <v>15</v>
      </c>
      <c r="Y92" s="131">
        <v>450</v>
      </c>
      <c r="Z92" s="131">
        <v>459</v>
      </c>
      <c r="AA92" s="131">
        <v>0.02</v>
      </c>
      <c r="AB92" s="131">
        <v>689</v>
      </c>
      <c r="AC92" s="131">
        <v>667</v>
      </c>
      <c r="AD92" s="131">
        <v>-3.1930333817126268E-2</v>
      </c>
      <c r="AE92" s="131" t="s">
        <v>15</v>
      </c>
      <c r="AF92" s="131" t="s">
        <v>15</v>
      </c>
      <c r="AG92" s="131" t="s">
        <v>15</v>
      </c>
      <c r="AH92" s="131" t="s">
        <v>15</v>
      </c>
      <c r="AI92" s="131" t="s">
        <v>15</v>
      </c>
      <c r="AJ92" s="131" t="s">
        <v>15</v>
      </c>
      <c r="AK92" s="131" t="s">
        <v>15</v>
      </c>
      <c r="AL92" s="131" t="s">
        <v>15</v>
      </c>
      <c r="AM92" s="131" t="s">
        <v>15</v>
      </c>
    </row>
    <row r="93" spans="9:39" ht="12.75" customHeight="1" x14ac:dyDescent="0.25">
      <c r="I93" s="131" t="s">
        <v>62</v>
      </c>
      <c r="J93" s="131">
        <v>6394</v>
      </c>
      <c r="K93" s="131">
        <v>6371</v>
      </c>
      <c r="L93" s="131">
        <v>-3.5971223021582736E-3</v>
      </c>
      <c r="M93" s="131">
        <v>50</v>
      </c>
      <c r="N93" s="131">
        <v>47</v>
      </c>
      <c r="O93" s="131">
        <v>-0.06</v>
      </c>
      <c r="P93" s="131">
        <v>1362</v>
      </c>
      <c r="Q93" s="131">
        <v>1394</v>
      </c>
      <c r="R93" s="131">
        <v>2.3494860499265784E-2</v>
      </c>
      <c r="S93" s="131">
        <v>1235</v>
      </c>
      <c r="T93" s="131">
        <v>1215</v>
      </c>
      <c r="U93" s="131">
        <v>-1.6194331983805668E-2</v>
      </c>
      <c r="V93" s="131" t="s">
        <v>15</v>
      </c>
      <c r="W93" s="131" t="s">
        <v>15</v>
      </c>
      <c r="X93" s="131" t="s">
        <v>15</v>
      </c>
      <c r="Y93" s="131">
        <v>798</v>
      </c>
      <c r="Z93" s="131">
        <v>814</v>
      </c>
      <c r="AA93" s="131">
        <v>2.0050125313283207E-2</v>
      </c>
      <c r="AB93" s="131">
        <v>3017</v>
      </c>
      <c r="AC93" s="131">
        <v>2946</v>
      </c>
      <c r="AD93" s="131">
        <v>-2.3533311236327476E-2</v>
      </c>
      <c r="AE93" s="131" t="s">
        <v>15</v>
      </c>
      <c r="AF93" s="131" t="s">
        <v>15</v>
      </c>
      <c r="AG93" s="131" t="s">
        <v>15</v>
      </c>
      <c r="AH93" s="131" t="s">
        <v>15</v>
      </c>
      <c r="AI93" s="131" t="s">
        <v>15</v>
      </c>
      <c r="AJ93" s="131" t="s">
        <v>15</v>
      </c>
      <c r="AK93" s="131">
        <v>1</v>
      </c>
      <c r="AL93" s="131">
        <v>1</v>
      </c>
      <c r="AM93" s="131">
        <v>0</v>
      </c>
    </row>
    <row r="94" spans="9:39" ht="12.75" customHeight="1" x14ac:dyDescent="0.25">
      <c r="I94" s="131" t="s">
        <v>63</v>
      </c>
      <c r="J94" s="131">
        <v>9552</v>
      </c>
      <c r="K94" s="131">
        <v>9588</v>
      </c>
      <c r="L94" s="131">
        <v>3.7688442211055275E-3</v>
      </c>
      <c r="M94" s="131" t="s">
        <v>15</v>
      </c>
      <c r="N94" s="131" t="s">
        <v>15</v>
      </c>
      <c r="O94" s="131" t="s">
        <v>15</v>
      </c>
      <c r="P94" s="131">
        <v>3598</v>
      </c>
      <c r="Q94" s="131">
        <v>3590</v>
      </c>
      <c r="R94" s="131">
        <v>-2.2234574763757642E-3</v>
      </c>
      <c r="S94" s="131">
        <v>792</v>
      </c>
      <c r="T94" s="131">
        <v>799</v>
      </c>
      <c r="U94" s="131">
        <v>8.8383838383838381E-3</v>
      </c>
      <c r="V94" s="131" t="s">
        <v>15</v>
      </c>
      <c r="W94" s="131" t="s">
        <v>15</v>
      </c>
      <c r="X94" s="131" t="s">
        <v>15</v>
      </c>
      <c r="Y94" s="131">
        <v>1728</v>
      </c>
      <c r="Z94" s="131">
        <v>1807</v>
      </c>
      <c r="AA94" s="131">
        <v>4.5717592592592594E-2</v>
      </c>
      <c r="AB94" s="131">
        <v>3483</v>
      </c>
      <c r="AC94" s="131">
        <v>3430</v>
      </c>
      <c r="AD94" s="131">
        <v>-1.5216767154751652E-2</v>
      </c>
      <c r="AE94" s="131" t="s">
        <v>15</v>
      </c>
      <c r="AF94" s="131" t="s">
        <v>15</v>
      </c>
      <c r="AG94" s="131" t="s">
        <v>15</v>
      </c>
      <c r="AH94" s="131" t="s">
        <v>15</v>
      </c>
      <c r="AI94" s="131" t="s">
        <v>15</v>
      </c>
      <c r="AJ94" s="131" t="s">
        <v>15</v>
      </c>
      <c r="AK94" s="131">
        <v>8</v>
      </c>
      <c r="AL94" s="131">
        <v>8</v>
      </c>
      <c r="AM94" s="131">
        <v>0</v>
      </c>
    </row>
    <row r="95" spans="9:39" ht="12.75" customHeight="1" x14ac:dyDescent="0.25">
      <c r="I95" s="131" t="s">
        <v>64</v>
      </c>
      <c r="J95" s="131">
        <v>12416</v>
      </c>
      <c r="K95" s="131">
        <v>12440</v>
      </c>
      <c r="L95" s="131">
        <v>1.9329896907216496E-3</v>
      </c>
      <c r="M95" s="131">
        <v>95</v>
      </c>
      <c r="N95" s="131">
        <v>96</v>
      </c>
      <c r="O95" s="131">
        <v>1.0526315789473684E-2</v>
      </c>
      <c r="P95" s="131">
        <v>1235</v>
      </c>
      <c r="Q95" s="131">
        <v>1270</v>
      </c>
      <c r="R95" s="131">
        <v>2.8340080971659919E-2</v>
      </c>
      <c r="S95" s="131">
        <v>1487</v>
      </c>
      <c r="T95" s="131">
        <v>1494</v>
      </c>
      <c r="U95" s="131">
        <v>4.707464694014795E-3</v>
      </c>
      <c r="V95" s="131" t="s">
        <v>15</v>
      </c>
      <c r="W95" s="131" t="s">
        <v>15</v>
      </c>
      <c r="X95" s="131" t="s">
        <v>15</v>
      </c>
      <c r="Y95" s="131">
        <v>3654</v>
      </c>
      <c r="Z95" s="131">
        <v>3731</v>
      </c>
      <c r="AA95" s="131">
        <v>2.1072796934865901E-2</v>
      </c>
      <c r="AB95" s="131">
        <v>6063</v>
      </c>
      <c r="AC95" s="131">
        <v>5940</v>
      </c>
      <c r="AD95" s="131">
        <v>-2.0286986640277092E-2</v>
      </c>
      <c r="AE95" s="131" t="s">
        <v>15</v>
      </c>
      <c r="AF95" s="131" t="s">
        <v>15</v>
      </c>
      <c r="AG95" s="131" t="s">
        <v>15</v>
      </c>
      <c r="AH95" s="131" t="s">
        <v>15</v>
      </c>
      <c r="AI95" s="131" t="s">
        <v>15</v>
      </c>
      <c r="AJ95" s="131" t="s">
        <v>15</v>
      </c>
      <c r="AK95" s="131" t="s">
        <v>15</v>
      </c>
      <c r="AL95" s="131" t="s">
        <v>15</v>
      </c>
      <c r="AM95" s="131" t="s">
        <v>15</v>
      </c>
    </row>
    <row r="96" spans="9:39" ht="12.75" customHeight="1" x14ac:dyDescent="0.25">
      <c r="I96" s="131" t="s">
        <v>65</v>
      </c>
      <c r="J96" s="131">
        <v>8433</v>
      </c>
      <c r="K96" s="131">
        <v>8465</v>
      </c>
      <c r="L96" s="131">
        <v>3.7946163879995255E-3</v>
      </c>
      <c r="M96" s="131">
        <v>33</v>
      </c>
      <c r="N96" s="131">
        <v>32</v>
      </c>
      <c r="O96" s="131">
        <v>-3.0303030303030304E-2</v>
      </c>
      <c r="P96" s="131">
        <v>1697</v>
      </c>
      <c r="Q96" s="131">
        <v>1702</v>
      </c>
      <c r="R96" s="131">
        <v>2.9463759575721863E-3</v>
      </c>
      <c r="S96" s="131">
        <v>332</v>
      </c>
      <c r="T96" s="131">
        <v>336</v>
      </c>
      <c r="U96" s="131">
        <v>1.2048192771084338E-2</v>
      </c>
      <c r="V96" s="131" t="s">
        <v>15</v>
      </c>
      <c r="W96" s="131" t="s">
        <v>15</v>
      </c>
      <c r="X96" s="131" t="s">
        <v>15</v>
      </c>
      <c r="Y96" s="131">
        <v>1232</v>
      </c>
      <c r="Z96" s="131">
        <v>1236</v>
      </c>
      <c r="AA96" s="131">
        <v>3.246753246753247E-3</v>
      </c>
      <c r="AB96" s="131">
        <v>5193</v>
      </c>
      <c r="AC96" s="131">
        <v>5203</v>
      </c>
      <c r="AD96" s="131">
        <v>1.9256691700365878E-3</v>
      </c>
      <c r="AE96" s="131" t="s">
        <v>15</v>
      </c>
      <c r="AF96" s="131" t="s">
        <v>15</v>
      </c>
      <c r="AG96" s="131" t="s">
        <v>15</v>
      </c>
      <c r="AH96" s="131" t="s">
        <v>15</v>
      </c>
      <c r="AI96" s="131" t="s">
        <v>15</v>
      </c>
      <c r="AJ96" s="131" t="s">
        <v>15</v>
      </c>
      <c r="AK96" s="131" t="s">
        <v>15</v>
      </c>
      <c r="AL96" s="131" t="s">
        <v>15</v>
      </c>
      <c r="AM96" s="131" t="s">
        <v>15</v>
      </c>
    </row>
    <row r="97" spans="9:39" ht="12.75" customHeight="1" x14ac:dyDescent="0.25">
      <c r="I97" s="131" t="s">
        <v>66</v>
      </c>
      <c r="J97" s="131">
        <v>3653</v>
      </c>
      <c r="K97" s="131">
        <v>3675</v>
      </c>
      <c r="L97" s="131">
        <v>6.022447303586094E-3</v>
      </c>
      <c r="M97" s="131">
        <v>56</v>
      </c>
      <c r="N97" s="131">
        <v>59</v>
      </c>
      <c r="O97" s="131">
        <v>5.3571428571428568E-2</v>
      </c>
      <c r="P97" s="131">
        <v>2026</v>
      </c>
      <c r="Q97" s="131">
        <v>2031</v>
      </c>
      <c r="R97" s="131">
        <v>2.4679170779861796E-3</v>
      </c>
      <c r="S97" s="131">
        <v>749</v>
      </c>
      <c r="T97" s="131">
        <v>751</v>
      </c>
      <c r="U97" s="131">
        <v>2.6702269692923898E-3</v>
      </c>
      <c r="V97" s="131" t="s">
        <v>15</v>
      </c>
      <c r="W97" s="131" t="s">
        <v>15</v>
      </c>
      <c r="X97" s="131" t="s">
        <v>15</v>
      </c>
      <c r="Y97" s="131">
        <v>185</v>
      </c>
      <c r="Z97" s="131">
        <v>187</v>
      </c>
      <c r="AA97" s="131">
        <v>1.0810810810810811E-2</v>
      </c>
      <c r="AB97" s="131">
        <v>664</v>
      </c>
      <c r="AC97" s="131">
        <v>664</v>
      </c>
      <c r="AD97" s="131">
        <v>0</v>
      </c>
      <c r="AE97" s="131" t="s">
        <v>15</v>
      </c>
      <c r="AF97" s="131" t="s">
        <v>15</v>
      </c>
      <c r="AG97" s="131" t="s">
        <v>15</v>
      </c>
      <c r="AH97" s="131" t="s">
        <v>15</v>
      </c>
      <c r="AI97" s="131" t="s">
        <v>15</v>
      </c>
      <c r="AJ97" s="131" t="s">
        <v>15</v>
      </c>
      <c r="AK97" s="131" t="s">
        <v>15</v>
      </c>
      <c r="AL97" s="131" t="s">
        <v>15</v>
      </c>
      <c r="AM97" s="131" t="s">
        <v>15</v>
      </c>
    </row>
    <row r="98" spans="9:39" ht="12.75" customHeight="1" x14ac:dyDescent="0.25">
      <c r="I98" s="131" t="s">
        <v>67</v>
      </c>
      <c r="J98" s="131">
        <v>9271</v>
      </c>
      <c r="K98" s="131">
        <v>9374</v>
      </c>
      <c r="L98" s="131">
        <v>1.1109912630784166E-2</v>
      </c>
      <c r="M98" s="131">
        <v>61</v>
      </c>
      <c r="N98" s="131">
        <v>63</v>
      </c>
      <c r="O98" s="131">
        <v>3.2786885245901641E-2</v>
      </c>
      <c r="P98" s="131">
        <v>2763</v>
      </c>
      <c r="Q98" s="131">
        <v>2793</v>
      </c>
      <c r="R98" s="131">
        <v>1.0857763300760043E-2</v>
      </c>
      <c r="S98" s="131">
        <v>2584</v>
      </c>
      <c r="T98" s="131">
        <v>2587</v>
      </c>
      <c r="U98" s="131">
        <v>1.1609907120743034E-3</v>
      </c>
      <c r="V98" s="131" t="s">
        <v>15</v>
      </c>
      <c r="W98" s="131" t="s">
        <v>15</v>
      </c>
      <c r="X98" s="131" t="s">
        <v>15</v>
      </c>
      <c r="Y98" s="131">
        <v>1041</v>
      </c>
      <c r="Z98" s="131">
        <v>1050</v>
      </c>
      <c r="AA98" s="131">
        <v>8.6455331412103754E-3</v>
      </c>
      <c r="AB98" s="131">
        <v>2917</v>
      </c>
      <c r="AC98" s="131">
        <v>2939</v>
      </c>
      <c r="AD98" s="131">
        <v>7.5419952005485085E-3</v>
      </c>
      <c r="AE98" s="131" t="s">
        <v>15</v>
      </c>
      <c r="AF98" s="131" t="s">
        <v>15</v>
      </c>
      <c r="AG98" s="131" t="s">
        <v>15</v>
      </c>
      <c r="AH98" s="131" t="s">
        <v>15</v>
      </c>
      <c r="AI98" s="131" t="s">
        <v>15</v>
      </c>
      <c r="AJ98" s="131" t="s">
        <v>15</v>
      </c>
      <c r="AK98" s="131" t="s">
        <v>15</v>
      </c>
      <c r="AL98" s="131" t="s">
        <v>15</v>
      </c>
      <c r="AM98" s="131" t="s">
        <v>15</v>
      </c>
    </row>
    <row r="99" spans="9:39" ht="12.75" customHeight="1" x14ac:dyDescent="0.25">
      <c r="I99" s="131" t="s">
        <v>68</v>
      </c>
      <c r="J99" s="131">
        <v>1467</v>
      </c>
      <c r="K99" s="131">
        <v>1480</v>
      </c>
      <c r="L99" s="131">
        <v>8.8616223585548746E-3</v>
      </c>
      <c r="M99" s="131">
        <v>5</v>
      </c>
      <c r="N99" s="131">
        <v>5</v>
      </c>
      <c r="O99" s="131">
        <v>0</v>
      </c>
      <c r="P99" s="131">
        <v>498</v>
      </c>
      <c r="Q99" s="131">
        <v>505</v>
      </c>
      <c r="R99" s="131">
        <v>1.4056224899598393E-2</v>
      </c>
      <c r="S99" s="131">
        <v>410</v>
      </c>
      <c r="T99" s="131">
        <v>409</v>
      </c>
      <c r="U99" s="131">
        <v>-2.4390243902439024E-3</v>
      </c>
      <c r="V99" s="131" t="s">
        <v>15</v>
      </c>
      <c r="W99" s="131" t="s">
        <v>15</v>
      </c>
      <c r="X99" s="131" t="s">
        <v>15</v>
      </c>
      <c r="Y99" s="131">
        <v>245</v>
      </c>
      <c r="Z99" s="131">
        <v>253</v>
      </c>
      <c r="AA99" s="131">
        <v>3.2653061224489799E-2</v>
      </c>
      <c r="AB99" s="131">
        <v>312</v>
      </c>
      <c r="AC99" s="131">
        <v>307</v>
      </c>
      <c r="AD99" s="131">
        <v>-1.6025641025641024E-2</v>
      </c>
      <c r="AE99" s="131" t="s">
        <v>15</v>
      </c>
      <c r="AF99" s="131" t="s">
        <v>15</v>
      </c>
      <c r="AG99" s="131" t="s">
        <v>15</v>
      </c>
      <c r="AH99" s="131" t="s">
        <v>15</v>
      </c>
      <c r="AI99" s="131" t="s">
        <v>15</v>
      </c>
      <c r="AJ99" s="131" t="s">
        <v>15</v>
      </c>
      <c r="AK99" s="131">
        <v>8</v>
      </c>
      <c r="AL99" s="131">
        <v>7</v>
      </c>
      <c r="AM99" s="131">
        <v>-0.125</v>
      </c>
    </row>
    <row r="100" spans="9:39" ht="12.75" customHeight="1" x14ac:dyDescent="0.25">
      <c r="I100" s="131" t="s">
        <v>69</v>
      </c>
      <c r="J100" s="131">
        <v>3051</v>
      </c>
      <c r="K100" s="131">
        <v>3083</v>
      </c>
      <c r="L100" s="131">
        <v>1.0488364470665356E-2</v>
      </c>
      <c r="M100" s="131">
        <v>15</v>
      </c>
      <c r="N100" s="131">
        <v>17</v>
      </c>
      <c r="O100" s="131">
        <v>0.13333333333333333</v>
      </c>
      <c r="P100" s="131">
        <v>1242</v>
      </c>
      <c r="Q100" s="131">
        <v>1233</v>
      </c>
      <c r="R100" s="131">
        <v>-7.246376811594203E-3</v>
      </c>
      <c r="S100" s="131">
        <v>556</v>
      </c>
      <c r="T100" s="131">
        <v>566</v>
      </c>
      <c r="U100" s="131">
        <v>1.7985611510791366E-2</v>
      </c>
      <c r="V100" s="131" t="s">
        <v>15</v>
      </c>
      <c r="W100" s="131" t="s">
        <v>15</v>
      </c>
      <c r="X100" s="131" t="s">
        <v>15</v>
      </c>
      <c r="Y100" s="131">
        <v>303</v>
      </c>
      <c r="Z100" s="131">
        <v>312</v>
      </c>
      <c r="AA100" s="131">
        <v>2.9702970297029702E-2</v>
      </c>
      <c r="AB100" s="131">
        <v>959</v>
      </c>
      <c r="AC100" s="131">
        <v>978</v>
      </c>
      <c r="AD100" s="131">
        <v>1.9812304483837331E-2</v>
      </c>
      <c r="AE100" s="131" t="s">
        <v>15</v>
      </c>
      <c r="AF100" s="131" t="s">
        <v>15</v>
      </c>
      <c r="AG100" s="131" t="s">
        <v>15</v>
      </c>
      <c r="AH100" s="131" t="s">
        <v>15</v>
      </c>
      <c r="AI100" s="131" t="s">
        <v>15</v>
      </c>
      <c r="AJ100" s="131" t="s">
        <v>15</v>
      </c>
      <c r="AK100" s="131" t="s">
        <v>15</v>
      </c>
      <c r="AL100" s="131" t="s">
        <v>15</v>
      </c>
      <c r="AM100" s="131" t="s">
        <v>15</v>
      </c>
    </row>
    <row r="101" spans="9:39" ht="12.75" customHeight="1" x14ac:dyDescent="0.25">
      <c r="I101" s="131" t="s">
        <v>70</v>
      </c>
      <c r="J101" s="131">
        <v>2384</v>
      </c>
      <c r="K101" s="131">
        <v>2374</v>
      </c>
      <c r="L101" s="131">
        <v>-4.1946308724832215E-3</v>
      </c>
      <c r="M101" s="131" t="s">
        <v>15</v>
      </c>
      <c r="N101" s="131" t="s">
        <v>15</v>
      </c>
      <c r="O101" s="131" t="s">
        <v>15</v>
      </c>
      <c r="P101" s="131">
        <v>130</v>
      </c>
      <c r="Q101" s="131">
        <v>129</v>
      </c>
      <c r="R101" s="131">
        <v>-7.6923076923076927E-3</v>
      </c>
      <c r="S101" s="131">
        <v>70</v>
      </c>
      <c r="T101" s="131">
        <v>71</v>
      </c>
      <c r="U101" s="131">
        <v>1.4285714285714285E-2</v>
      </c>
      <c r="V101" s="131" t="s">
        <v>15</v>
      </c>
      <c r="W101" s="131" t="s">
        <v>15</v>
      </c>
      <c r="X101" s="131" t="s">
        <v>15</v>
      </c>
      <c r="Y101" s="131">
        <v>268</v>
      </c>
      <c r="Z101" s="131">
        <v>274</v>
      </c>
      <c r="AA101" s="131">
        <v>2.2388059701492536E-2</v>
      </c>
      <c r="AB101" s="131">
        <v>1878</v>
      </c>
      <c r="AC101" s="131">
        <v>1862</v>
      </c>
      <c r="AD101" s="131">
        <v>-8.5197018104366355E-3</v>
      </c>
      <c r="AE101" s="131" t="s">
        <v>15</v>
      </c>
      <c r="AF101" s="131" t="s">
        <v>15</v>
      </c>
      <c r="AG101" s="131" t="s">
        <v>15</v>
      </c>
      <c r="AH101" s="131" t="s">
        <v>15</v>
      </c>
      <c r="AI101" s="131" t="s">
        <v>15</v>
      </c>
      <c r="AJ101" s="131" t="s">
        <v>15</v>
      </c>
      <c r="AK101" s="131">
        <v>45</v>
      </c>
      <c r="AL101" s="131">
        <v>44</v>
      </c>
      <c r="AM101" s="131">
        <v>-2.2222222222222223E-2</v>
      </c>
    </row>
    <row r="102" spans="9:39" ht="12.75" customHeight="1" x14ac:dyDescent="0.25">
      <c r="I102" s="131" t="s">
        <v>71</v>
      </c>
      <c r="J102" s="131">
        <v>1669</v>
      </c>
      <c r="K102" s="131">
        <v>1659</v>
      </c>
      <c r="L102" s="131">
        <v>-5.9916117435590173E-3</v>
      </c>
      <c r="M102" s="131">
        <v>1</v>
      </c>
      <c r="N102" s="131">
        <v>1</v>
      </c>
      <c r="O102" s="131">
        <v>0</v>
      </c>
      <c r="P102" s="131">
        <v>435</v>
      </c>
      <c r="Q102" s="131">
        <v>439</v>
      </c>
      <c r="R102" s="131">
        <v>9.1954022988505746E-3</v>
      </c>
      <c r="S102" s="131">
        <v>29</v>
      </c>
      <c r="T102" s="131">
        <v>32</v>
      </c>
      <c r="U102" s="131">
        <v>0.10344827586206896</v>
      </c>
      <c r="V102" s="131" t="s">
        <v>15</v>
      </c>
      <c r="W102" s="131" t="s">
        <v>15</v>
      </c>
      <c r="X102" s="131" t="s">
        <v>15</v>
      </c>
      <c r="Y102" s="131">
        <v>454</v>
      </c>
      <c r="Z102" s="131">
        <v>456</v>
      </c>
      <c r="AA102" s="131">
        <v>4.4052863436123352E-3</v>
      </c>
      <c r="AB102" s="131">
        <v>764</v>
      </c>
      <c r="AC102" s="131">
        <v>743</v>
      </c>
      <c r="AD102" s="131">
        <v>-2.7486910994764399E-2</v>
      </c>
      <c r="AE102" s="131" t="s">
        <v>15</v>
      </c>
      <c r="AF102" s="131" t="s">
        <v>15</v>
      </c>
      <c r="AG102" s="131" t="s">
        <v>15</v>
      </c>
      <c r="AH102" s="131" t="s">
        <v>15</v>
      </c>
      <c r="AI102" s="131" t="s">
        <v>15</v>
      </c>
      <c r="AJ102" s="131" t="s">
        <v>15</v>
      </c>
      <c r="AK102" s="131" t="s">
        <v>15</v>
      </c>
      <c r="AL102" s="131" t="s">
        <v>15</v>
      </c>
      <c r="AM102" s="131" t="s">
        <v>15</v>
      </c>
    </row>
    <row r="103" spans="9:39" ht="12.75" customHeight="1" x14ac:dyDescent="0.25">
      <c r="I103" s="131" t="s">
        <v>72</v>
      </c>
      <c r="J103" s="131">
        <v>10682</v>
      </c>
      <c r="K103" s="131">
        <v>10449</v>
      </c>
      <c r="L103" s="131">
        <v>-2.1812394682643701E-2</v>
      </c>
      <c r="M103" s="131">
        <v>2</v>
      </c>
      <c r="N103" s="131">
        <v>2</v>
      </c>
      <c r="O103" s="131">
        <v>0</v>
      </c>
      <c r="P103" s="131">
        <v>1839</v>
      </c>
      <c r="Q103" s="131">
        <v>1824</v>
      </c>
      <c r="R103" s="131">
        <v>-8.1566068515497546E-3</v>
      </c>
      <c r="S103" s="131">
        <v>525</v>
      </c>
      <c r="T103" s="131">
        <v>526</v>
      </c>
      <c r="U103" s="131">
        <v>1.9047619047619048E-3</v>
      </c>
      <c r="V103" s="131">
        <v>2</v>
      </c>
      <c r="W103" s="131">
        <v>2</v>
      </c>
      <c r="X103" s="131">
        <v>0</v>
      </c>
      <c r="Y103" s="131">
        <v>647</v>
      </c>
      <c r="Z103" s="131">
        <v>646</v>
      </c>
      <c r="AA103" s="131">
        <v>-1.5455950540958269E-3</v>
      </c>
      <c r="AB103" s="131">
        <v>7710</v>
      </c>
      <c r="AC103" s="131">
        <v>7484</v>
      </c>
      <c r="AD103" s="131">
        <v>-2.9312581063553826E-2</v>
      </c>
      <c r="AE103" s="131">
        <v>1</v>
      </c>
      <c r="AF103" s="131">
        <v>1</v>
      </c>
      <c r="AG103" s="131">
        <v>0</v>
      </c>
      <c r="AH103" s="131" t="s">
        <v>15</v>
      </c>
      <c r="AI103" s="131" t="s">
        <v>15</v>
      </c>
      <c r="AJ103" s="131" t="s">
        <v>15</v>
      </c>
      <c r="AK103" s="131">
        <v>6</v>
      </c>
      <c r="AL103" s="131">
        <v>6</v>
      </c>
      <c r="AM103" s="131">
        <v>0</v>
      </c>
    </row>
    <row r="104" spans="9:39" ht="12.75" customHeight="1" x14ac:dyDescent="0.25">
      <c r="I104" s="131" t="s">
        <v>73</v>
      </c>
      <c r="J104" s="131">
        <v>1531</v>
      </c>
      <c r="K104" s="131">
        <v>1550</v>
      </c>
      <c r="L104" s="131">
        <v>1.2410189418680601E-2</v>
      </c>
      <c r="M104" s="131">
        <v>1</v>
      </c>
      <c r="N104" s="131">
        <v>1</v>
      </c>
      <c r="O104" s="131">
        <v>0</v>
      </c>
      <c r="P104" s="131">
        <v>506</v>
      </c>
      <c r="Q104" s="131">
        <v>521</v>
      </c>
      <c r="R104" s="131">
        <v>2.9644268774703556E-2</v>
      </c>
      <c r="S104" s="131">
        <v>84</v>
      </c>
      <c r="T104" s="131">
        <v>89</v>
      </c>
      <c r="U104" s="131">
        <v>5.9523809523809521E-2</v>
      </c>
      <c r="V104" s="131" t="s">
        <v>15</v>
      </c>
      <c r="W104" s="131" t="s">
        <v>15</v>
      </c>
      <c r="X104" s="131" t="s">
        <v>15</v>
      </c>
      <c r="Y104" s="131">
        <v>235</v>
      </c>
      <c r="Z104" s="131">
        <v>245</v>
      </c>
      <c r="AA104" s="131">
        <v>4.2553191489361701E-2</v>
      </c>
      <c r="AB104" s="131">
        <v>719</v>
      </c>
      <c r="AC104" s="131">
        <v>708</v>
      </c>
      <c r="AD104" s="131">
        <v>-1.5299026425591099E-2</v>
      </c>
      <c r="AE104" s="131" t="s">
        <v>15</v>
      </c>
      <c r="AF104" s="131" t="s">
        <v>15</v>
      </c>
      <c r="AG104" s="131" t="s">
        <v>15</v>
      </c>
      <c r="AH104" s="131" t="s">
        <v>15</v>
      </c>
      <c r="AI104" s="131" t="s">
        <v>15</v>
      </c>
      <c r="AJ104" s="131" t="s">
        <v>15</v>
      </c>
      <c r="AK104" s="131" t="s">
        <v>15</v>
      </c>
      <c r="AL104" s="131" t="s">
        <v>15</v>
      </c>
      <c r="AM104" s="131" t="s">
        <v>15</v>
      </c>
    </row>
    <row r="105" spans="9:39" ht="12.75" customHeight="1" x14ac:dyDescent="0.25">
      <c r="I105" s="131" t="s">
        <v>74</v>
      </c>
      <c r="J105" s="131">
        <v>22993</v>
      </c>
      <c r="K105" s="131">
        <v>22722</v>
      </c>
      <c r="L105" s="131">
        <v>-1.1786195798721351E-2</v>
      </c>
      <c r="M105" s="131">
        <v>19</v>
      </c>
      <c r="N105" s="131">
        <v>20</v>
      </c>
      <c r="O105" s="131">
        <v>5.2631578947368418E-2</v>
      </c>
      <c r="P105" s="131">
        <v>1217</v>
      </c>
      <c r="Q105" s="131">
        <v>1236</v>
      </c>
      <c r="R105" s="131">
        <v>1.5612161051766639E-2</v>
      </c>
      <c r="S105" s="131">
        <v>2459</v>
      </c>
      <c r="T105" s="131">
        <v>2465</v>
      </c>
      <c r="U105" s="131">
        <v>2.4400162667751117E-3</v>
      </c>
      <c r="V105" s="131">
        <v>3</v>
      </c>
      <c r="W105" s="131">
        <v>3</v>
      </c>
      <c r="X105" s="131">
        <v>0</v>
      </c>
      <c r="Y105" s="131">
        <v>3616</v>
      </c>
      <c r="Z105" s="131">
        <v>3586</v>
      </c>
      <c r="AA105" s="131">
        <v>-8.2964601769911512E-3</v>
      </c>
      <c r="AB105" s="131">
        <v>15765</v>
      </c>
      <c r="AC105" s="131">
        <v>15470</v>
      </c>
      <c r="AD105" s="131">
        <v>-1.871233745639074E-2</v>
      </c>
      <c r="AE105" s="131">
        <v>7</v>
      </c>
      <c r="AF105" s="131">
        <v>7</v>
      </c>
      <c r="AG105" s="131">
        <v>0</v>
      </c>
      <c r="AH105" s="131" t="s">
        <v>15</v>
      </c>
      <c r="AI105" s="131" t="s">
        <v>15</v>
      </c>
      <c r="AJ105" s="131" t="s">
        <v>15</v>
      </c>
      <c r="AK105" s="131">
        <v>4</v>
      </c>
      <c r="AL105" s="131">
        <v>5</v>
      </c>
      <c r="AM105" s="131">
        <v>0.25</v>
      </c>
    </row>
    <row r="106" spans="9:39" ht="12.75" customHeight="1" x14ac:dyDescent="0.25">
      <c r="I106" s="131" t="s">
        <v>75</v>
      </c>
      <c r="J106" s="131">
        <v>13173</v>
      </c>
      <c r="K106" s="131">
        <v>13320</v>
      </c>
      <c r="L106" s="131">
        <v>1.1159189250740151E-2</v>
      </c>
      <c r="M106" s="131">
        <v>157</v>
      </c>
      <c r="N106" s="131">
        <v>163</v>
      </c>
      <c r="O106" s="131">
        <v>3.8216560509554139E-2</v>
      </c>
      <c r="P106" s="131">
        <v>3243</v>
      </c>
      <c r="Q106" s="131">
        <v>3306</v>
      </c>
      <c r="R106" s="131">
        <v>1.942645698427382E-2</v>
      </c>
      <c r="S106" s="131">
        <v>868</v>
      </c>
      <c r="T106" s="131">
        <v>939</v>
      </c>
      <c r="U106" s="131">
        <v>8.1797235023041481E-2</v>
      </c>
      <c r="V106" s="131" t="s">
        <v>15</v>
      </c>
      <c r="W106" s="131" t="s">
        <v>15</v>
      </c>
      <c r="X106" s="131" t="s">
        <v>15</v>
      </c>
      <c r="Y106" s="131">
        <v>4257</v>
      </c>
      <c r="Z106" s="131">
        <v>4278</v>
      </c>
      <c r="AA106" s="131">
        <v>4.9330514446793514E-3</v>
      </c>
      <c r="AB106" s="131">
        <v>4740</v>
      </c>
      <c r="AC106" s="131">
        <v>4696</v>
      </c>
      <c r="AD106" s="131">
        <v>-9.282700421940928E-3</v>
      </c>
      <c r="AE106" s="131" t="s">
        <v>15</v>
      </c>
      <c r="AF106" s="131" t="s">
        <v>15</v>
      </c>
      <c r="AG106" s="131" t="s">
        <v>15</v>
      </c>
      <c r="AH106" s="131" t="s">
        <v>15</v>
      </c>
      <c r="AI106" s="131" t="s">
        <v>15</v>
      </c>
      <c r="AJ106" s="131" t="s">
        <v>15</v>
      </c>
      <c r="AK106" s="131" t="s">
        <v>15</v>
      </c>
      <c r="AL106" s="131" t="s">
        <v>15</v>
      </c>
      <c r="AM106" s="131" t="s">
        <v>15</v>
      </c>
    </row>
    <row r="107" spans="9:39" ht="12.75" customHeight="1" x14ac:dyDescent="0.25">
      <c r="I107" s="131" t="s">
        <v>76</v>
      </c>
      <c r="J107" s="131">
        <v>1148</v>
      </c>
      <c r="K107" s="131">
        <v>1167</v>
      </c>
      <c r="L107" s="131">
        <v>1.6550522648083623E-2</v>
      </c>
      <c r="M107" s="131">
        <v>4</v>
      </c>
      <c r="N107" s="131">
        <v>4</v>
      </c>
      <c r="O107" s="131">
        <v>0</v>
      </c>
      <c r="P107" s="131">
        <v>439</v>
      </c>
      <c r="Q107" s="131">
        <v>437</v>
      </c>
      <c r="R107" s="131">
        <v>-4.5558086560364463E-3</v>
      </c>
      <c r="S107" s="131">
        <v>33</v>
      </c>
      <c r="T107" s="131">
        <v>35</v>
      </c>
      <c r="U107" s="131">
        <v>6.0606060606060608E-2</v>
      </c>
      <c r="V107" s="131" t="s">
        <v>15</v>
      </c>
      <c r="W107" s="131" t="s">
        <v>15</v>
      </c>
      <c r="X107" s="131" t="s">
        <v>15</v>
      </c>
      <c r="Y107" s="131">
        <v>242</v>
      </c>
      <c r="Z107" s="131">
        <v>247</v>
      </c>
      <c r="AA107" s="131">
        <v>2.0661157024793389E-2</v>
      </c>
      <c r="AB107" s="131">
        <v>436</v>
      </c>
      <c r="AC107" s="131">
        <v>448</v>
      </c>
      <c r="AD107" s="131">
        <v>2.7522935779816515E-2</v>
      </c>
      <c r="AE107" s="131" t="s">
        <v>15</v>
      </c>
      <c r="AF107" s="131" t="s">
        <v>15</v>
      </c>
      <c r="AG107" s="131" t="s">
        <v>15</v>
      </c>
      <c r="AH107" s="131" t="s">
        <v>15</v>
      </c>
      <c r="AI107" s="131" t="s">
        <v>15</v>
      </c>
      <c r="AJ107" s="131" t="s">
        <v>15</v>
      </c>
      <c r="AK107" s="131" t="s">
        <v>15</v>
      </c>
      <c r="AL107" s="131" t="s">
        <v>15</v>
      </c>
      <c r="AM107" s="131" t="s">
        <v>15</v>
      </c>
    </row>
    <row r="108" spans="9:39" ht="12.75" customHeight="1" x14ac:dyDescent="0.25">
      <c r="I108" s="131" t="s">
        <v>77</v>
      </c>
      <c r="J108" s="131">
        <v>16272</v>
      </c>
      <c r="K108" s="131">
        <v>16231</v>
      </c>
      <c r="L108" s="131">
        <v>-2.5196656833824977E-3</v>
      </c>
      <c r="M108" s="131">
        <v>87</v>
      </c>
      <c r="N108" s="131">
        <v>88</v>
      </c>
      <c r="O108" s="131">
        <v>1.1494252873563218E-2</v>
      </c>
      <c r="P108" s="131">
        <v>1709</v>
      </c>
      <c r="Q108" s="131">
        <v>1737</v>
      </c>
      <c r="R108" s="131">
        <v>1.6383850204798128E-2</v>
      </c>
      <c r="S108" s="131">
        <v>1266</v>
      </c>
      <c r="T108" s="131">
        <v>1274</v>
      </c>
      <c r="U108" s="131">
        <v>6.3191153238546603E-3</v>
      </c>
      <c r="V108" s="131" t="s">
        <v>15</v>
      </c>
      <c r="W108" s="131" t="s">
        <v>15</v>
      </c>
      <c r="X108" s="131" t="s">
        <v>15</v>
      </c>
      <c r="Y108" s="131">
        <v>1784</v>
      </c>
      <c r="Z108" s="131">
        <v>1807</v>
      </c>
      <c r="AA108" s="131">
        <v>1.2892376681614351E-2</v>
      </c>
      <c r="AB108" s="131">
        <v>11293</v>
      </c>
      <c r="AC108" s="131">
        <v>11176</v>
      </c>
      <c r="AD108" s="131">
        <v>-1.0360400247941203E-2</v>
      </c>
      <c r="AE108" s="131" t="s">
        <v>15</v>
      </c>
      <c r="AF108" s="131" t="s">
        <v>15</v>
      </c>
      <c r="AG108" s="131" t="s">
        <v>15</v>
      </c>
      <c r="AH108" s="131" t="s">
        <v>15</v>
      </c>
      <c r="AI108" s="131" t="s">
        <v>15</v>
      </c>
      <c r="AJ108" s="131" t="s">
        <v>15</v>
      </c>
      <c r="AK108" s="131">
        <v>233</v>
      </c>
      <c r="AL108" s="131">
        <v>229</v>
      </c>
      <c r="AM108" s="131">
        <v>-1.7167381974248927E-2</v>
      </c>
    </row>
    <row r="109" spans="9:39" ht="12.75" customHeight="1" x14ac:dyDescent="0.25">
      <c r="I109" s="131" t="s">
        <v>158</v>
      </c>
      <c r="J109" s="131">
        <v>4524</v>
      </c>
      <c r="K109" s="131">
        <v>4586</v>
      </c>
      <c r="L109" s="131">
        <v>1.3704686118479222E-2</v>
      </c>
      <c r="M109" s="131">
        <v>46</v>
      </c>
      <c r="N109" s="131">
        <v>48</v>
      </c>
      <c r="O109" s="131">
        <v>4.3478260869565216E-2</v>
      </c>
      <c r="P109" s="131">
        <v>1559</v>
      </c>
      <c r="Q109" s="131">
        <v>1564</v>
      </c>
      <c r="R109" s="131">
        <v>3.207184092366902E-3</v>
      </c>
      <c r="S109" s="131">
        <v>1287</v>
      </c>
      <c r="T109" s="131">
        <v>1309</v>
      </c>
      <c r="U109" s="131">
        <v>1.7094017094017096E-2</v>
      </c>
      <c r="V109" s="131" t="s">
        <v>15</v>
      </c>
      <c r="W109" s="131" t="s">
        <v>15</v>
      </c>
      <c r="X109" s="131" t="s">
        <v>15</v>
      </c>
      <c r="Y109" s="131">
        <v>575</v>
      </c>
      <c r="Z109" s="131">
        <v>604</v>
      </c>
      <c r="AA109" s="131">
        <v>5.0434782608695654E-2</v>
      </c>
      <c r="AB109" s="131">
        <v>1124</v>
      </c>
      <c r="AC109" s="131">
        <v>1116</v>
      </c>
      <c r="AD109" s="131">
        <v>-7.1174377224199285E-3</v>
      </c>
      <c r="AE109" s="131" t="s">
        <v>15</v>
      </c>
      <c r="AF109" s="131" t="s">
        <v>15</v>
      </c>
      <c r="AG109" s="131" t="s">
        <v>15</v>
      </c>
      <c r="AH109" s="131" t="s">
        <v>15</v>
      </c>
      <c r="AI109" s="131" t="s">
        <v>15</v>
      </c>
      <c r="AJ109" s="131" t="s">
        <v>15</v>
      </c>
      <c r="AK109" s="131" t="s">
        <v>15</v>
      </c>
      <c r="AL109" s="131" t="s">
        <v>15</v>
      </c>
      <c r="AM109" s="131" t="s">
        <v>15</v>
      </c>
    </row>
    <row r="110" spans="9:39" ht="12.75" customHeight="1" x14ac:dyDescent="0.25">
      <c r="I110" s="131" t="s">
        <v>79</v>
      </c>
      <c r="J110" s="131">
        <v>5178</v>
      </c>
      <c r="K110" s="131">
        <v>5257</v>
      </c>
      <c r="L110" s="131">
        <v>1.5256855928930089E-2</v>
      </c>
      <c r="M110" s="131">
        <v>8</v>
      </c>
      <c r="N110" s="131">
        <v>9</v>
      </c>
      <c r="O110" s="131">
        <v>0.125</v>
      </c>
      <c r="P110" s="131">
        <v>1131</v>
      </c>
      <c r="Q110" s="131">
        <v>1146</v>
      </c>
      <c r="R110" s="131">
        <v>1.3262599469496022E-2</v>
      </c>
      <c r="S110" s="131">
        <v>207</v>
      </c>
      <c r="T110" s="131">
        <v>208</v>
      </c>
      <c r="U110" s="131">
        <v>4.830917874396135E-3</v>
      </c>
      <c r="V110" s="131" t="s">
        <v>15</v>
      </c>
      <c r="W110" s="131" t="s">
        <v>15</v>
      </c>
      <c r="X110" s="131" t="s">
        <v>15</v>
      </c>
      <c r="Y110" s="131">
        <v>1363</v>
      </c>
      <c r="Z110" s="131">
        <v>1415</v>
      </c>
      <c r="AA110" s="131">
        <v>3.815113719735877E-2</v>
      </c>
      <c r="AB110" s="131">
        <v>2498</v>
      </c>
      <c r="AC110" s="131">
        <v>2504</v>
      </c>
      <c r="AD110" s="131">
        <v>2.4019215372297837E-3</v>
      </c>
      <c r="AE110" s="131" t="s">
        <v>15</v>
      </c>
      <c r="AF110" s="131" t="s">
        <v>15</v>
      </c>
      <c r="AG110" s="131" t="s">
        <v>15</v>
      </c>
      <c r="AH110" s="131" t="s">
        <v>15</v>
      </c>
      <c r="AI110" s="131" t="s">
        <v>15</v>
      </c>
      <c r="AJ110" s="131" t="s">
        <v>15</v>
      </c>
      <c r="AK110" s="131" t="s">
        <v>15</v>
      </c>
      <c r="AL110" s="131" t="s">
        <v>15</v>
      </c>
      <c r="AM110" s="131" t="s">
        <v>15</v>
      </c>
    </row>
    <row r="111" spans="9:39" ht="12.75" customHeight="1" x14ac:dyDescent="0.25">
      <c r="I111" s="131" t="s">
        <v>80</v>
      </c>
      <c r="J111" s="131">
        <v>16472</v>
      </c>
      <c r="K111" s="131">
        <v>16415</v>
      </c>
      <c r="L111" s="131">
        <v>-3.4604176784847015E-3</v>
      </c>
      <c r="M111" s="131">
        <v>80</v>
      </c>
      <c r="N111" s="131">
        <v>82</v>
      </c>
      <c r="O111" s="131">
        <v>2.5000000000000001E-2</v>
      </c>
      <c r="P111" s="131">
        <v>4227</v>
      </c>
      <c r="Q111" s="131">
        <v>4255</v>
      </c>
      <c r="R111" s="131">
        <v>6.6240832741897328E-3</v>
      </c>
      <c r="S111" s="131">
        <v>1400</v>
      </c>
      <c r="T111" s="131">
        <v>1397</v>
      </c>
      <c r="U111" s="131">
        <v>-2.142857142857143E-3</v>
      </c>
      <c r="V111" s="131" t="s">
        <v>15</v>
      </c>
      <c r="W111" s="131" t="s">
        <v>15</v>
      </c>
      <c r="X111" s="131" t="s">
        <v>15</v>
      </c>
      <c r="Y111" s="131">
        <v>2492</v>
      </c>
      <c r="Z111" s="131">
        <v>2504</v>
      </c>
      <c r="AA111" s="131">
        <v>4.815409309791332E-3</v>
      </c>
      <c r="AB111" s="131">
        <v>8398</v>
      </c>
      <c r="AC111" s="131">
        <v>8268</v>
      </c>
      <c r="AD111" s="131">
        <v>-1.5479876160990712E-2</v>
      </c>
      <c r="AE111" s="131" t="s">
        <v>15</v>
      </c>
      <c r="AF111" s="131" t="s">
        <v>15</v>
      </c>
      <c r="AG111" s="131" t="s">
        <v>15</v>
      </c>
      <c r="AH111" s="131" t="s">
        <v>15</v>
      </c>
      <c r="AI111" s="131" t="s">
        <v>15</v>
      </c>
      <c r="AJ111" s="131" t="s">
        <v>15</v>
      </c>
      <c r="AK111" s="131">
        <v>1</v>
      </c>
      <c r="AL111" s="131">
        <v>3</v>
      </c>
      <c r="AM111" s="131">
        <v>2</v>
      </c>
    </row>
    <row r="112" spans="9:39" ht="12.75" customHeight="1" x14ac:dyDescent="0.25">
      <c r="I112" s="131" t="s">
        <v>81</v>
      </c>
      <c r="J112" s="131">
        <v>708</v>
      </c>
      <c r="K112" s="131">
        <v>767</v>
      </c>
      <c r="L112" s="131">
        <v>8.3333333333333329E-2</v>
      </c>
      <c r="M112" s="131">
        <v>5</v>
      </c>
      <c r="N112" s="131">
        <v>5</v>
      </c>
      <c r="O112" s="131">
        <v>0</v>
      </c>
      <c r="P112" s="131">
        <v>158</v>
      </c>
      <c r="Q112" s="131">
        <v>161</v>
      </c>
      <c r="R112" s="131">
        <v>1.8987341772151899E-2</v>
      </c>
      <c r="S112" s="131">
        <v>185</v>
      </c>
      <c r="T112" s="131">
        <v>226</v>
      </c>
      <c r="U112" s="131">
        <v>0.22162162162162163</v>
      </c>
      <c r="V112" s="131">
        <v>1</v>
      </c>
      <c r="W112" s="131">
        <v>1</v>
      </c>
      <c r="X112" s="131">
        <v>0</v>
      </c>
      <c r="Y112" s="131">
        <v>20</v>
      </c>
      <c r="Z112" s="131">
        <v>20</v>
      </c>
      <c r="AA112" s="131">
        <v>0</v>
      </c>
      <c r="AB112" s="131">
        <v>51</v>
      </c>
      <c r="AC112" s="131">
        <v>51</v>
      </c>
      <c r="AD112" s="131">
        <v>0</v>
      </c>
      <c r="AE112" s="131" t="s">
        <v>15</v>
      </c>
      <c r="AF112" s="131" t="s">
        <v>15</v>
      </c>
      <c r="AG112" s="131" t="s">
        <v>15</v>
      </c>
      <c r="AH112" s="131" t="s">
        <v>15</v>
      </c>
      <c r="AI112" s="131" t="s">
        <v>15</v>
      </c>
      <c r="AJ112" s="131" t="s">
        <v>15</v>
      </c>
      <c r="AK112" s="131">
        <v>291</v>
      </c>
      <c r="AL112" s="131">
        <v>305</v>
      </c>
      <c r="AM112" s="131">
        <v>4.8109965635738834E-2</v>
      </c>
    </row>
    <row r="113" spans="9:39" ht="12.75" customHeight="1" x14ac:dyDescent="0.25">
      <c r="I113" s="131" t="s">
        <v>82</v>
      </c>
      <c r="J113" s="131">
        <v>1709</v>
      </c>
      <c r="K113" s="131">
        <v>1735</v>
      </c>
      <c r="L113" s="131">
        <v>1.5213575190169689E-2</v>
      </c>
      <c r="M113" s="131" t="s">
        <v>15</v>
      </c>
      <c r="N113" s="131" t="s">
        <v>15</v>
      </c>
      <c r="O113" s="131" t="s">
        <v>15</v>
      </c>
      <c r="P113" s="131">
        <v>331</v>
      </c>
      <c r="Q113" s="131">
        <v>341</v>
      </c>
      <c r="R113" s="131">
        <v>3.0211480362537766E-2</v>
      </c>
      <c r="S113" s="131">
        <v>233</v>
      </c>
      <c r="T113" s="131">
        <v>232</v>
      </c>
      <c r="U113" s="131">
        <v>-4.2918454935622317E-3</v>
      </c>
      <c r="V113" s="131" t="s">
        <v>15</v>
      </c>
      <c r="W113" s="131" t="s">
        <v>15</v>
      </c>
      <c r="X113" s="131" t="s">
        <v>15</v>
      </c>
      <c r="Y113" s="131">
        <v>316</v>
      </c>
      <c r="Z113" s="131">
        <v>318</v>
      </c>
      <c r="AA113" s="131">
        <v>6.3291139240506328E-3</v>
      </c>
      <c r="AB113" s="131">
        <v>843</v>
      </c>
      <c r="AC113" s="131">
        <v>850</v>
      </c>
      <c r="AD113" s="131">
        <v>8.3036773428232496E-3</v>
      </c>
      <c r="AE113" s="131" t="s">
        <v>15</v>
      </c>
      <c r="AF113" s="131" t="s">
        <v>15</v>
      </c>
      <c r="AG113" s="131" t="s">
        <v>15</v>
      </c>
      <c r="AH113" s="131" t="s">
        <v>15</v>
      </c>
      <c r="AI113" s="131" t="s">
        <v>15</v>
      </c>
      <c r="AJ113" s="131" t="s">
        <v>15</v>
      </c>
      <c r="AK113" s="131" t="s">
        <v>15</v>
      </c>
      <c r="AL113" s="131" t="s">
        <v>15</v>
      </c>
      <c r="AM113" s="131" t="s">
        <v>15</v>
      </c>
    </row>
    <row r="114" spans="9:39" ht="12.75" customHeight="1" x14ac:dyDescent="0.25">
      <c r="I114" s="131" t="s">
        <v>159</v>
      </c>
      <c r="J114" s="131">
        <v>4632</v>
      </c>
      <c r="K114" s="131">
        <v>4685</v>
      </c>
      <c r="L114" s="131">
        <v>1.1442141623488774E-2</v>
      </c>
      <c r="M114" s="131">
        <v>47</v>
      </c>
      <c r="N114" s="131">
        <v>49</v>
      </c>
      <c r="O114" s="131">
        <v>4.2553191489361701E-2</v>
      </c>
      <c r="P114" s="131">
        <v>1653</v>
      </c>
      <c r="Q114" s="131">
        <v>1710</v>
      </c>
      <c r="R114" s="131">
        <v>3.4482758620689655E-2</v>
      </c>
      <c r="S114" s="131">
        <v>365</v>
      </c>
      <c r="T114" s="131">
        <v>358</v>
      </c>
      <c r="U114" s="131">
        <v>-1.9178082191780823E-2</v>
      </c>
      <c r="V114" s="131" t="s">
        <v>15</v>
      </c>
      <c r="W114" s="131" t="s">
        <v>15</v>
      </c>
      <c r="X114" s="131" t="s">
        <v>15</v>
      </c>
      <c r="Y114" s="131">
        <v>832</v>
      </c>
      <c r="Z114" s="131">
        <v>849</v>
      </c>
      <c r="AA114" s="131">
        <v>2.0432692307692308E-2</v>
      </c>
      <c r="AB114" s="131">
        <v>1771</v>
      </c>
      <c r="AC114" s="131">
        <v>1746</v>
      </c>
      <c r="AD114" s="131">
        <v>-1.4116318464144552E-2</v>
      </c>
      <c r="AE114" s="131" t="s">
        <v>15</v>
      </c>
      <c r="AF114" s="131" t="s">
        <v>15</v>
      </c>
      <c r="AG114" s="131" t="s">
        <v>15</v>
      </c>
      <c r="AH114" s="131" t="s">
        <v>15</v>
      </c>
      <c r="AI114" s="131" t="s">
        <v>15</v>
      </c>
      <c r="AJ114" s="131" t="s">
        <v>15</v>
      </c>
      <c r="AK114" s="131" t="s">
        <v>15</v>
      </c>
      <c r="AL114" s="131" t="s">
        <v>15</v>
      </c>
      <c r="AM114" s="131" t="s">
        <v>15</v>
      </c>
    </row>
    <row r="115" spans="9:39" ht="12.75" customHeight="1" x14ac:dyDescent="0.25">
      <c r="I115" s="131" t="s">
        <v>85</v>
      </c>
      <c r="J115" s="131">
        <v>1425</v>
      </c>
      <c r="K115" s="131">
        <v>1448</v>
      </c>
      <c r="L115" s="131">
        <v>1.6140350877192983E-2</v>
      </c>
      <c r="M115" s="131">
        <v>7</v>
      </c>
      <c r="N115" s="131">
        <v>9</v>
      </c>
      <c r="O115" s="131">
        <v>0.2857142857142857</v>
      </c>
      <c r="P115" s="131">
        <v>577</v>
      </c>
      <c r="Q115" s="131">
        <v>602</v>
      </c>
      <c r="R115" s="131">
        <v>4.3327556325823226E-2</v>
      </c>
      <c r="S115" s="131">
        <v>158</v>
      </c>
      <c r="T115" s="131">
        <v>157</v>
      </c>
      <c r="U115" s="131">
        <v>-6.3291139240506328E-3</v>
      </c>
      <c r="V115" s="131" t="s">
        <v>15</v>
      </c>
      <c r="W115" s="131" t="s">
        <v>15</v>
      </c>
      <c r="X115" s="131" t="s">
        <v>15</v>
      </c>
      <c r="Y115" s="131">
        <v>219</v>
      </c>
      <c r="Z115" s="131">
        <v>216</v>
      </c>
      <c r="AA115" s="131">
        <v>-1.3698630136986301E-2</v>
      </c>
      <c r="AB115" s="131">
        <v>476</v>
      </c>
      <c r="AC115" s="131">
        <v>473</v>
      </c>
      <c r="AD115" s="131">
        <v>-6.3025210084033615E-3</v>
      </c>
      <c r="AE115" s="131" t="s">
        <v>15</v>
      </c>
      <c r="AF115" s="131" t="s">
        <v>15</v>
      </c>
      <c r="AG115" s="131" t="s">
        <v>15</v>
      </c>
      <c r="AH115" s="131" t="s">
        <v>15</v>
      </c>
      <c r="AI115" s="131" t="s">
        <v>15</v>
      </c>
      <c r="AJ115" s="131" t="s">
        <v>15</v>
      </c>
      <c r="AK115" s="131" t="s">
        <v>15</v>
      </c>
      <c r="AL115" s="131" t="s">
        <v>15</v>
      </c>
      <c r="AM115" s="131" t="s">
        <v>15</v>
      </c>
    </row>
    <row r="116" spans="9:39" ht="12.75" customHeight="1" x14ac:dyDescent="0.25">
      <c r="I116" s="131" t="s">
        <v>86</v>
      </c>
      <c r="J116" s="131">
        <v>8032</v>
      </c>
      <c r="K116" s="131">
        <v>8408</v>
      </c>
      <c r="L116" s="131">
        <v>4.6812749003984064E-2</v>
      </c>
      <c r="M116" s="131">
        <v>63</v>
      </c>
      <c r="N116" s="131">
        <v>64</v>
      </c>
      <c r="O116" s="131">
        <v>1.5873015873015872E-2</v>
      </c>
      <c r="P116" s="131">
        <v>3306</v>
      </c>
      <c r="Q116" s="131">
        <v>3403</v>
      </c>
      <c r="R116" s="131">
        <v>2.9340592861464006E-2</v>
      </c>
      <c r="S116" s="131">
        <v>2292</v>
      </c>
      <c r="T116" s="131">
        <v>2514</v>
      </c>
      <c r="U116" s="131">
        <v>9.6858638743455502E-2</v>
      </c>
      <c r="V116" s="131" t="s">
        <v>15</v>
      </c>
      <c r="W116" s="131" t="s">
        <v>15</v>
      </c>
      <c r="X116" s="131" t="s">
        <v>15</v>
      </c>
      <c r="Y116" s="131">
        <v>902</v>
      </c>
      <c r="Z116" s="131">
        <v>917</v>
      </c>
      <c r="AA116" s="131">
        <v>1.662971175166297E-2</v>
      </c>
      <c r="AB116" s="131">
        <v>1541</v>
      </c>
      <c r="AC116" s="131">
        <v>1563</v>
      </c>
      <c r="AD116" s="131">
        <v>1.427644386761843E-2</v>
      </c>
      <c r="AE116" s="131" t="s">
        <v>15</v>
      </c>
      <c r="AF116" s="131" t="s">
        <v>15</v>
      </c>
      <c r="AG116" s="131" t="s">
        <v>15</v>
      </c>
      <c r="AH116" s="131" t="s">
        <v>15</v>
      </c>
      <c r="AI116" s="131" t="s">
        <v>15</v>
      </c>
      <c r="AJ116" s="131" t="s">
        <v>15</v>
      </c>
      <c r="AK116" s="131">
        <v>9</v>
      </c>
      <c r="AL116" s="131">
        <v>9</v>
      </c>
      <c r="AM116" s="131">
        <v>0</v>
      </c>
    </row>
    <row r="117" spans="9:39" ht="12.75" customHeight="1" x14ac:dyDescent="0.25">
      <c r="I117" s="131" t="s">
        <v>160</v>
      </c>
      <c r="J117" s="131">
        <v>24218</v>
      </c>
      <c r="K117" s="131">
        <v>24126</v>
      </c>
      <c r="L117" s="131">
        <v>-3.7988273185234124E-3</v>
      </c>
      <c r="M117" s="131">
        <v>290</v>
      </c>
      <c r="N117" s="131">
        <v>292</v>
      </c>
      <c r="O117" s="131">
        <v>6.8965517241379309E-3</v>
      </c>
      <c r="P117" s="131">
        <v>5001</v>
      </c>
      <c r="Q117" s="131">
        <v>5033</v>
      </c>
      <c r="R117" s="131">
        <v>6.39872025594881E-3</v>
      </c>
      <c r="S117" s="131">
        <v>3456</v>
      </c>
      <c r="T117" s="131">
        <v>3475</v>
      </c>
      <c r="U117" s="131">
        <v>5.4976851851851853E-3</v>
      </c>
      <c r="V117" s="131" t="s">
        <v>15</v>
      </c>
      <c r="W117" s="131" t="s">
        <v>15</v>
      </c>
      <c r="X117" s="131" t="s">
        <v>15</v>
      </c>
      <c r="Y117" s="131">
        <v>2944</v>
      </c>
      <c r="Z117" s="131">
        <v>3014</v>
      </c>
      <c r="AA117" s="131">
        <v>2.377717391304348E-2</v>
      </c>
      <c r="AB117" s="131">
        <v>12777</v>
      </c>
      <c r="AC117" s="131">
        <v>12485</v>
      </c>
      <c r="AD117" s="131">
        <v>-2.2853564999608673E-2</v>
      </c>
      <c r="AE117" s="131">
        <v>12</v>
      </c>
      <c r="AF117" s="131">
        <v>12</v>
      </c>
      <c r="AG117" s="131">
        <v>0</v>
      </c>
      <c r="AH117" s="131" t="s">
        <v>15</v>
      </c>
      <c r="AI117" s="131" t="s">
        <v>15</v>
      </c>
      <c r="AJ117" s="131" t="s">
        <v>15</v>
      </c>
      <c r="AK117" s="131">
        <v>45</v>
      </c>
      <c r="AL117" s="131">
        <v>44</v>
      </c>
      <c r="AM117" s="131">
        <v>-2.2222222222222223E-2</v>
      </c>
    </row>
    <row r="118" spans="9:39" ht="12.75" customHeight="1" x14ac:dyDescent="0.25">
      <c r="I118" s="131" t="s">
        <v>161</v>
      </c>
      <c r="J118" s="131">
        <v>4451</v>
      </c>
      <c r="K118" s="131">
        <v>4538</v>
      </c>
      <c r="L118" s="131">
        <v>1.9546169400134802E-2</v>
      </c>
      <c r="M118" s="131">
        <v>1</v>
      </c>
      <c r="N118" s="131">
        <v>1</v>
      </c>
      <c r="O118" s="131">
        <v>0</v>
      </c>
      <c r="P118" s="131">
        <v>465</v>
      </c>
      <c r="Q118" s="131">
        <v>473</v>
      </c>
      <c r="R118" s="131">
        <v>1.7204301075268817E-2</v>
      </c>
      <c r="S118" s="131">
        <v>88</v>
      </c>
      <c r="T118" s="131">
        <v>86</v>
      </c>
      <c r="U118" s="131">
        <v>-2.2727272727272728E-2</v>
      </c>
      <c r="V118" s="131" t="s">
        <v>15</v>
      </c>
      <c r="W118" s="131" t="s">
        <v>15</v>
      </c>
      <c r="X118" s="131" t="s">
        <v>15</v>
      </c>
      <c r="Y118" s="131">
        <v>2359</v>
      </c>
      <c r="Z118" s="131">
        <v>2404</v>
      </c>
      <c r="AA118" s="131">
        <v>1.9075879610004239E-2</v>
      </c>
      <c r="AB118" s="131">
        <v>1545</v>
      </c>
      <c r="AC118" s="131">
        <v>1579</v>
      </c>
      <c r="AD118" s="131">
        <v>2.2006472491909384E-2</v>
      </c>
      <c r="AE118" s="131" t="s">
        <v>15</v>
      </c>
      <c r="AF118" s="131" t="s">
        <v>15</v>
      </c>
      <c r="AG118" s="131" t="s">
        <v>15</v>
      </c>
      <c r="AH118" s="131" t="s">
        <v>15</v>
      </c>
      <c r="AI118" s="131" t="s">
        <v>15</v>
      </c>
      <c r="AJ118" s="131" t="s">
        <v>15</v>
      </c>
      <c r="AK118" s="131" t="s">
        <v>15</v>
      </c>
      <c r="AL118" s="131" t="s">
        <v>15</v>
      </c>
      <c r="AM118" s="131" t="s">
        <v>15</v>
      </c>
    </row>
    <row r="119" spans="9:39" ht="12.75" customHeight="1" x14ac:dyDescent="0.25">
      <c r="I119" s="131" t="s">
        <v>91</v>
      </c>
      <c r="J119" s="131">
        <v>861</v>
      </c>
      <c r="K119" s="131">
        <v>859</v>
      </c>
      <c r="L119" s="131">
        <v>-2.3228803716608595E-3</v>
      </c>
      <c r="M119" s="131">
        <v>0</v>
      </c>
      <c r="N119" s="131">
        <v>1</v>
      </c>
      <c r="O119" s="131" t="s">
        <v>15</v>
      </c>
      <c r="P119" s="131">
        <v>126</v>
      </c>
      <c r="Q119" s="131">
        <v>128</v>
      </c>
      <c r="R119" s="131">
        <v>1.5873015873015872E-2</v>
      </c>
      <c r="S119" s="131">
        <v>23</v>
      </c>
      <c r="T119" s="131">
        <v>24</v>
      </c>
      <c r="U119" s="131">
        <v>4.3478260869565216E-2</v>
      </c>
      <c r="V119" s="131" t="s">
        <v>15</v>
      </c>
      <c r="W119" s="131" t="s">
        <v>15</v>
      </c>
      <c r="X119" s="131" t="s">
        <v>15</v>
      </c>
      <c r="Y119" s="131">
        <v>295</v>
      </c>
      <c r="Z119" s="131">
        <v>300</v>
      </c>
      <c r="AA119" s="131">
        <v>1.6949152542372881E-2</v>
      </c>
      <c r="AB119" s="131">
        <v>434</v>
      </c>
      <c r="AC119" s="131">
        <v>423</v>
      </c>
      <c r="AD119" s="131">
        <v>-2.5345622119815669E-2</v>
      </c>
      <c r="AE119" s="131" t="s">
        <v>15</v>
      </c>
      <c r="AF119" s="131" t="s">
        <v>15</v>
      </c>
      <c r="AG119" s="131" t="s">
        <v>15</v>
      </c>
      <c r="AH119" s="131" t="s">
        <v>15</v>
      </c>
      <c r="AI119" s="131" t="s">
        <v>15</v>
      </c>
      <c r="AJ119" s="131" t="s">
        <v>15</v>
      </c>
      <c r="AK119" s="131" t="s">
        <v>15</v>
      </c>
      <c r="AL119" s="131" t="s">
        <v>15</v>
      </c>
      <c r="AM119" s="131" t="s">
        <v>15</v>
      </c>
    </row>
    <row r="120" spans="9:39" ht="12.75" customHeight="1" x14ac:dyDescent="0.25">
      <c r="I120" s="131" t="s">
        <v>92</v>
      </c>
      <c r="J120" s="131">
        <v>80</v>
      </c>
      <c r="K120" s="131">
        <v>82</v>
      </c>
      <c r="L120" s="131">
        <v>2.5000000000000001E-2</v>
      </c>
      <c r="M120" s="131" t="s">
        <v>15</v>
      </c>
      <c r="N120" s="131" t="s">
        <v>15</v>
      </c>
      <c r="O120" s="131" t="s">
        <v>15</v>
      </c>
      <c r="P120" s="131">
        <v>22</v>
      </c>
      <c r="Q120" s="131">
        <v>23</v>
      </c>
      <c r="R120" s="131">
        <v>4.5454545454545456E-2</v>
      </c>
      <c r="S120" s="131">
        <v>5</v>
      </c>
      <c r="T120" s="131">
        <v>6</v>
      </c>
      <c r="U120" s="131">
        <v>0.2</v>
      </c>
      <c r="V120" s="131" t="s">
        <v>15</v>
      </c>
      <c r="W120" s="131" t="s">
        <v>15</v>
      </c>
      <c r="X120" s="131" t="s">
        <v>15</v>
      </c>
      <c r="Y120" s="131">
        <v>38</v>
      </c>
      <c r="Z120" s="131">
        <v>38</v>
      </c>
      <c r="AA120" s="131">
        <v>0</v>
      </c>
      <c r="AB120" s="131">
        <v>15</v>
      </c>
      <c r="AC120" s="131">
        <v>15</v>
      </c>
      <c r="AD120" s="131">
        <v>0</v>
      </c>
      <c r="AE120" s="131" t="s">
        <v>15</v>
      </c>
      <c r="AF120" s="131" t="s">
        <v>15</v>
      </c>
      <c r="AG120" s="131" t="s">
        <v>15</v>
      </c>
      <c r="AH120" s="131" t="s">
        <v>15</v>
      </c>
      <c r="AI120" s="131" t="s">
        <v>15</v>
      </c>
      <c r="AJ120" s="131" t="s">
        <v>15</v>
      </c>
      <c r="AK120" s="131" t="s">
        <v>15</v>
      </c>
      <c r="AL120" s="131" t="s">
        <v>15</v>
      </c>
      <c r="AM120" s="131" t="s">
        <v>15</v>
      </c>
    </row>
    <row r="121" spans="9:39" ht="12.75" customHeight="1" x14ac:dyDescent="0.25">
      <c r="I121" s="131" t="s">
        <v>93</v>
      </c>
      <c r="J121" s="131">
        <v>10466</v>
      </c>
      <c r="K121" s="131">
        <v>10640</v>
      </c>
      <c r="L121" s="131">
        <v>1.6625262755589527E-2</v>
      </c>
      <c r="M121" s="131">
        <v>92</v>
      </c>
      <c r="N121" s="131">
        <v>97</v>
      </c>
      <c r="O121" s="131">
        <v>5.434782608695652E-2</v>
      </c>
      <c r="P121" s="131">
        <v>2346</v>
      </c>
      <c r="Q121" s="131">
        <v>2401</v>
      </c>
      <c r="R121" s="131">
        <v>2.3444160272804774E-2</v>
      </c>
      <c r="S121" s="131">
        <v>1519</v>
      </c>
      <c r="T121" s="131">
        <v>1531</v>
      </c>
      <c r="U121" s="131">
        <v>7.8999341672152737E-3</v>
      </c>
      <c r="V121" s="131" t="s">
        <v>15</v>
      </c>
      <c r="W121" s="131" t="s">
        <v>15</v>
      </c>
      <c r="X121" s="131" t="s">
        <v>15</v>
      </c>
      <c r="Y121" s="131">
        <v>3327</v>
      </c>
      <c r="Z121" s="131">
        <v>3410</v>
      </c>
      <c r="AA121" s="131">
        <v>2.4947400060114217E-2</v>
      </c>
      <c r="AB121" s="131">
        <v>3294</v>
      </c>
      <c r="AC121" s="131">
        <v>3269</v>
      </c>
      <c r="AD121" s="131">
        <v>-7.5895567698846386E-3</v>
      </c>
      <c r="AE121" s="131" t="s">
        <v>15</v>
      </c>
      <c r="AF121" s="131" t="s">
        <v>15</v>
      </c>
      <c r="AG121" s="131" t="s">
        <v>15</v>
      </c>
      <c r="AH121" s="131" t="s">
        <v>15</v>
      </c>
      <c r="AI121" s="131" t="s">
        <v>15</v>
      </c>
      <c r="AJ121" s="131" t="s">
        <v>15</v>
      </c>
      <c r="AK121" s="131" t="s">
        <v>15</v>
      </c>
      <c r="AL121" s="131" t="s">
        <v>15</v>
      </c>
      <c r="AM121" s="131" t="s">
        <v>15</v>
      </c>
    </row>
    <row r="122" spans="9:39" ht="12.75" customHeight="1" x14ac:dyDescent="0.25">
      <c r="I122" s="131" t="s">
        <v>94</v>
      </c>
      <c r="J122" s="131">
        <v>9639</v>
      </c>
      <c r="K122" s="131">
        <v>9622</v>
      </c>
      <c r="L122" s="131">
        <v>-1.7636684303350969E-3</v>
      </c>
      <c r="M122" s="131">
        <v>20</v>
      </c>
      <c r="N122" s="131">
        <v>19</v>
      </c>
      <c r="O122" s="131">
        <v>-0.05</v>
      </c>
      <c r="P122" s="131">
        <v>2392</v>
      </c>
      <c r="Q122" s="131">
        <v>2423</v>
      </c>
      <c r="R122" s="131">
        <v>1.2959866220735786E-2</v>
      </c>
      <c r="S122" s="131">
        <v>210</v>
      </c>
      <c r="T122" s="131">
        <v>213</v>
      </c>
      <c r="U122" s="131">
        <v>1.4285714285714285E-2</v>
      </c>
      <c r="V122" s="131" t="s">
        <v>15</v>
      </c>
      <c r="W122" s="131" t="s">
        <v>15</v>
      </c>
      <c r="X122" s="131" t="s">
        <v>15</v>
      </c>
      <c r="Y122" s="131">
        <v>2878</v>
      </c>
      <c r="Z122" s="131">
        <v>2886</v>
      </c>
      <c r="AA122" s="131">
        <v>2.7797081306462821E-3</v>
      </c>
      <c r="AB122" s="131">
        <v>4197</v>
      </c>
      <c r="AC122" s="131">
        <v>4119</v>
      </c>
      <c r="AD122" s="131">
        <v>-1.8584703359542529E-2</v>
      </c>
      <c r="AE122" s="131" t="s">
        <v>15</v>
      </c>
      <c r="AF122" s="131" t="s">
        <v>15</v>
      </c>
      <c r="AG122" s="131" t="s">
        <v>15</v>
      </c>
      <c r="AH122" s="131" t="s">
        <v>15</v>
      </c>
      <c r="AI122" s="131" t="s">
        <v>15</v>
      </c>
      <c r="AJ122" s="131" t="s">
        <v>15</v>
      </c>
      <c r="AK122" s="131" t="s">
        <v>15</v>
      </c>
      <c r="AL122" s="131" t="s">
        <v>15</v>
      </c>
      <c r="AM122" s="131" t="s">
        <v>15</v>
      </c>
    </row>
    <row r="123" spans="9:39" ht="12.75" customHeight="1" x14ac:dyDescent="0.25">
      <c r="I123" s="131" t="s">
        <v>95</v>
      </c>
      <c r="J123" s="131">
        <v>1786</v>
      </c>
      <c r="K123" s="131">
        <v>1790</v>
      </c>
      <c r="L123" s="131">
        <v>2.2396416573348264E-3</v>
      </c>
      <c r="M123" s="131">
        <v>14</v>
      </c>
      <c r="N123" s="131">
        <v>14</v>
      </c>
      <c r="O123" s="131">
        <v>0</v>
      </c>
      <c r="P123" s="131">
        <v>836</v>
      </c>
      <c r="Q123" s="131">
        <v>839</v>
      </c>
      <c r="R123" s="131">
        <v>3.5885167464114833E-3</v>
      </c>
      <c r="S123" s="131">
        <v>294</v>
      </c>
      <c r="T123" s="131">
        <v>295</v>
      </c>
      <c r="U123" s="131">
        <v>3.4013605442176869E-3</v>
      </c>
      <c r="V123" s="131" t="s">
        <v>15</v>
      </c>
      <c r="W123" s="131" t="s">
        <v>15</v>
      </c>
      <c r="X123" s="131" t="s">
        <v>15</v>
      </c>
      <c r="Y123" s="131">
        <v>146</v>
      </c>
      <c r="Z123" s="131">
        <v>149</v>
      </c>
      <c r="AA123" s="131">
        <v>2.0547945205479451E-2</v>
      </c>
      <c r="AB123" s="131">
        <v>514</v>
      </c>
      <c r="AC123" s="131">
        <v>508</v>
      </c>
      <c r="AD123" s="131">
        <v>-1.1673151750972763E-2</v>
      </c>
      <c r="AE123" s="131" t="s">
        <v>15</v>
      </c>
      <c r="AF123" s="131" t="s">
        <v>15</v>
      </c>
      <c r="AG123" s="131" t="s">
        <v>15</v>
      </c>
      <c r="AH123" s="131" t="s">
        <v>15</v>
      </c>
      <c r="AI123" s="131" t="s">
        <v>15</v>
      </c>
      <c r="AJ123" s="131" t="s">
        <v>15</v>
      </c>
      <c r="AK123" s="131" t="s">
        <v>15</v>
      </c>
      <c r="AL123" s="131" t="s">
        <v>15</v>
      </c>
      <c r="AM123" s="131" t="s">
        <v>15</v>
      </c>
    </row>
    <row r="124" spans="9:39" ht="12.75" customHeight="1" x14ac:dyDescent="0.25">
      <c r="I124" s="131" t="s">
        <v>96</v>
      </c>
      <c r="J124" s="131">
        <v>8468</v>
      </c>
      <c r="K124" s="131">
        <v>8506</v>
      </c>
      <c r="L124" s="131">
        <v>4.4874822862541333E-3</v>
      </c>
      <c r="M124" s="131">
        <v>48</v>
      </c>
      <c r="N124" s="131">
        <v>48</v>
      </c>
      <c r="O124" s="131">
        <v>0</v>
      </c>
      <c r="P124" s="131">
        <v>1760</v>
      </c>
      <c r="Q124" s="131">
        <v>1741</v>
      </c>
      <c r="R124" s="131">
        <v>-1.0795454545454546E-2</v>
      </c>
      <c r="S124" s="131">
        <v>459</v>
      </c>
      <c r="T124" s="131">
        <v>466</v>
      </c>
      <c r="U124" s="131">
        <v>1.5250544662309368E-2</v>
      </c>
      <c r="V124" s="131" t="s">
        <v>15</v>
      </c>
      <c r="W124" s="131" t="s">
        <v>15</v>
      </c>
      <c r="X124" s="131" t="s">
        <v>15</v>
      </c>
      <c r="Y124" s="131">
        <v>2342</v>
      </c>
      <c r="Z124" s="131">
        <v>2395</v>
      </c>
      <c r="AA124" s="131">
        <v>2.2630230572160546E-2</v>
      </c>
      <c r="AB124" s="131">
        <v>3923</v>
      </c>
      <c r="AC124" s="131">
        <v>3912</v>
      </c>
      <c r="AD124" s="131">
        <v>-2.8039765485597759E-3</v>
      </c>
      <c r="AE124" s="131" t="s">
        <v>15</v>
      </c>
      <c r="AF124" s="131" t="s">
        <v>15</v>
      </c>
      <c r="AG124" s="131" t="s">
        <v>15</v>
      </c>
      <c r="AH124" s="131" t="s">
        <v>15</v>
      </c>
      <c r="AI124" s="131" t="s">
        <v>15</v>
      </c>
      <c r="AJ124" s="131" t="s">
        <v>15</v>
      </c>
      <c r="AK124" s="131" t="s">
        <v>15</v>
      </c>
      <c r="AL124" s="131" t="s">
        <v>15</v>
      </c>
      <c r="AM124" s="131" t="s">
        <v>15</v>
      </c>
    </row>
    <row r="125" spans="9:39" ht="12.75" customHeight="1" x14ac:dyDescent="0.25">
      <c r="I125" s="131" t="s">
        <v>97</v>
      </c>
      <c r="J125" s="131">
        <v>924</v>
      </c>
      <c r="K125" s="131">
        <v>936</v>
      </c>
      <c r="L125" s="131">
        <v>1.2987012987012988E-2</v>
      </c>
      <c r="M125" s="131">
        <v>2</v>
      </c>
      <c r="N125" s="131">
        <v>3</v>
      </c>
      <c r="O125" s="131">
        <v>0.5</v>
      </c>
      <c r="P125" s="131">
        <v>239</v>
      </c>
      <c r="Q125" s="131">
        <v>232</v>
      </c>
      <c r="R125" s="131">
        <v>-2.9288702928870293E-2</v>
      </c>
      <c r="S125" s="131">
        <v>276</v>
      </c>
      <c r="T125" s="131">
        <v>278</v>
      </c>
      <c r="U125" s="131">
        <v>7.246376811594203E-3</v>
      </c>
      <c r="V125" s="131" t="s">
        <v>15</v>
      </c>
      <c r="W125" s="131" t="s">
        <v>15</v>
      </c>
      <c r="X125" s="131" t="s">
        <v>15</v>
      </c>
      <c r="Y125" s="131">
        <v>204</v>
      </c>
      <c r="Z125" s="131">
        <v>207</v>
      </c>
      <c r="AA125" s="131">
        <v>1.4705882352941176E-2</v>
      </c>
      <c r="AB125" s="131">
        <v>212</v>
      </c>
      <c r="AC125" s="131">
        <v>225</v>
      </c>
      <c r="AD125" s="131">
        <v>6.1320754716981132E-2</v>
      </c>
      <c r="AE125" s="131" t="s">
        <v>15</v>
      </c>
      <c r="AF125" s="131" t="s">
        <v>15</v>
      </c>
      <c r="AG125" s="131" t="s">
        <v>15</v>
      </c>
      <c r="AH125" s="131" t="s">
        <v>15</v>
      </c>
      <c r="AI125" s="131" t="s">
        <v>15</v>
      </c>
      <c r="AJ125" s="131" t="s">
        <v>15</v>
      </c>
      <c r="AK125" s="131" t="s">
        <v>15</v>
      </c>
      <c r="AL125" s="131" t="s">
        <v>15</v>
      </c>
      <c r="AM125" s="131" t="s">
        <v>15</v>
      </c>
    </row>
    <row r="126" spans="9:39" ht="15" customHeight="1" x14ac:dyDescent="0.25"/>
  </sheetData>
  <mergeCells count="1">
    <mergeCell ref="A60:G6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NMLS Document" ma:contentTypeID="0x010100DC5B5FCFF9D1BA4DAD229256A1AA6A3B00CCAA3262B675E742930D35A5AD2E185D" ma:contentTypeVersion="3" ma:contentTypeDescription="" ma:contentTypeScope="" ma:versionID="222b6efe86f1fbadd998c129ebc56ce3">
  <xsd:schema xmlns:xsd="http://www.w3.org/2001/XMLSchema" xmlns:xs="http://www.w3.org/2001/XMLSchema" xmlns:p="http://schemas.microsoft.com/office/2006/metadata/properties" xmlns:ns1="http://schemas.microsoft.com/sharepoint/v3" xmlns:ns2="efe8e42f-3261-4de6-9f0c-8b6fb906bc99" targetNamespace="http://schemas.microsoft.com/office/2006/metadata/properties" ma:root="true" ma:fieldsID="66770611e1b84f1ba90d7cdb34e78b50" ns1:_="" ns2:_="">
    <xsd:import namespace="http://schemas.microsoft.com/sharepoint/v3"/>
    <xsd:import namespace="efe8e42f-3261-4de6-9f0c-8b6fb906bc99"/>
    <xsd:element name="properties">
      <xsd:complexType>
        <xsd:sequence>
          <xsd:element name="documentManagement">
            <xsd:complexType>
              <xsd:all>
                <xsd:element ref="ns1:ArticleStartDate" minOccurs="0"/>
                <xsd:element ref="ns2:DocumentAbstract" minOccurs="0"/>
                <xsd:element ref="ns2:Group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8"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e8e42f-3261-4de6-9f0c-8b6fb906bc99" elementFormDefault="qualified">
    <xsd:import namespace="http://schemas.microsoft.com/office/2006/documentManagement/types"/>
    <xsd:import namespace="http://schemas.microsoft.com/office/infopath/2007/PartnerControls"/>
    <xsd:element name="DocumentAbstract" ma:index="9" nillable="true" ma:displayName="DocumentAbstract" ma:internalName="DocumentAbstract">
      <xsd:simpleType>
        <xsd:restriction base="dms:Note">
          <xsd:maxLength value="255"/>
        </xsd:restriction>
      </xsd:simpleType>
    </xsd:element>
    <xsd:element name="GroupNumber" ma:index="10" nillable="true" ma:displayName="GroupNumber" ma:decimals="0" ma:internalName="GroupNumber">
      <xsd:simpleType>
        <xsd:restriction base="dms:Number">
          <xsd:minInclusive value="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roupNumber xmlns="efe8e42f-3261-4de6-9f0c-8b6fb906bc99" xsi:nil="true"/>
    <ArticleStartDate xmlns="http://schemas.microsoft.com/sharepoint/v3" xsi:nil="true"/>
    <DocumentAbstract xmlns="efe8e42f-3261-4de6-9f0c-8b6fb906bc99" xsi:nil="true"/>
  </documentManagement>
</p:properties>
</file>

<file path=customXml/itemProps1.xml><?xml version="1.0" encoding="utf-8"?>
<ds:datastoreItem xmlns:ds="http://schemas.openxmlformats.org/officeDocument/2006/customXml" ds:itemID="{718906C5-BB0D-4737-A356-FB55856D20A7}"/>
</file>

<file path=customXml/itemProps2.xml><?xml version="1.0" encoding="utf-8"?>
<ds:datastoreItem xmlns:ds="http://schemas.openxmlformats.org/officeDocument/2006/customXml" ds:itemID="{B569E3A4-2E80-4D44-9D6D-916382825ADA}"/>
</file>

<file path=customXml/itemProps3.xml><?xml version="1.0" encoding="utf-8"?>
<ds:datastoreItem xmlns:ds="http://schemas.openxmlformats.org/officeDocument/2006/customXml" ds:itemID="{F8F9D90E-4DF8-4F10-9DDD-82F89F56C49C}"/>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Title</vt:lpstr>
      <vt:lpstr>Mortgage Entities in NMLS</vt:lpstr>
      <vt:lpstr>Counts by State Agency</vt:lpstr>
      <vt:lpstr>Company License Activity</vt:lpstr>
      <vt:lpstr>Individual License Activity</vt:lpstr>
      <vt:lpstr>MCR Originations</vt:lpstr>
      <vt:lpstr>MCR MLOs</vt:lpstr>
      <vt:lpstr>Federal Registrations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2021-09-20T18:30:22Z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0x010100DC5B5FCFF9D1BA4DAD229256A1AA6A3B00CCAA3262B675E742930D35A5AD2E185D</vt:lpwstr>
  </property>
</Properties>
</file>