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chultz\Desktop\"/>
    </mc:Choice>
  </mc:AlternateContent>
  <bookViews>
    <workbookView xWindow="0" yWindow="0" windowWidth="28800" windowHeight="14160"/>
  </bookViews>
  <sheets>
    <sheet name="Financial Condition" sheetId="1" r:id="rId1"/>
    <sheet name="Transactions Companywide" sheetId="5" r:id="rId2"/>
    <sheet name="State Transactions" sheetId="2" r:id="rId3"/>
    <sheet name="Permissible Investments" sheetId="3" r:id="rId4"/>
    <sheet name="Destination Country-CW" sheetId="6" r:id="rId5"/>
    <sheet name="Destination Country-State" sheetId="7" r:id="rId6"/>
  </sheets>
  <externalReferences>
    <externalReference r:id="rId7"/>
  </externalReferences>
  <definedNames>
    <definedName name="Page5_TotalAmountTransmitted">[1]CallReport!$H$205</definedName>
  </definedNames>
  <calcPr calcId="171027"/>
</workbook>
</file>

<file path=xl/calcChain.xml><?xml version="1.0" encoding="utf-8"?>
<calcChain xmlns="http://schemas.openxmlformats.org/spreadsheetml/2006/main">
  <c r="D8" i="7" l="1"/>
  <c r="C8" i="7"/>
  <c r="D7" i="7"/>
  <c r="C7" i="7"/>
  <c r="D6" i="7"/>
  <c r="C6" i="7"/>
  <c r="D5" i="7"/>
  <c r="C5" i="7"/>
  <c r="D8" i="6"/>
  <c r="C8" i="6"/>
  <c r="D7" i="6"/>
  <c r="C7" i="6"/>
  <c r="D6" i="6"/>
  <c r="C6" i="6"/>
  <c r="D5" i="6"/>
  <c r="C5" i="6"/>
  <c r="C15" i="1" l="1"/>
  <c r="C54" i="1" l="1"/>
  <c r="C89" i="1" l="1"/>
  <c r="C49" i="1" l="1"/>
  <c r="C91" i="1"/>
  <c r="C83" i="1" l="1"/>
  <c r="C69" i="1"/>
  <c r="C53" i="1"/>
  <c r="C40" i="1"/>
  <c r="C22" i="1"/>
  <c r="C35" i="1"/>
  <c r="C34" i="5"/>
  <c r="C33" i="5"/>
  <c r="C8" i="5"/>
  <c r="C7" i="5"/>
  <c r="C34" i="2"/>
  <c r="C33" i="2"/>
  <c r="C8" i="2"/>
  <c r="C7" i="2"/>
  <c r="C27" i="3"/>
  <c r="C6" i="3"/>
  <c r="C15" i="3" s="1"/>
  <c r="C17" i="3" s="1"/>
  <c r="C84" i="1" l="1"/>
  <c r="C86" i="1" s="1"/>
  <c r="A27" i="1"/>
  <c r="A28" i="1" s="1"/>
  <c r="A29" i="1" s="1"/>
  <c r="A30" i="1" s="1"/>
  <c r="A31" i="1" s="1"/>
  <c r="A32" i="1" s="1"/>
  <c r="A35" i="1" s="1"/>
  <c r="A36" i="1" s="1"/>
  <c r="A37" i="1" s="1"/>
  <c r="A40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26" i="1"/>
  <c r="A4" i="1"/>
  <c r="A5" i="1" s="1"/>
  <c r="A6" i="1" s="1"/>
  <c r="A7" i="1" s="1"/>
  <c r="A8" i="1" s="1"/>
  <c r="A9" i="1" s="1"/>
  <c r="A10" i="1" s="1"/>
  <c r="A11" i="1" s="1"/>
  <c r="A12" i="1" s="1"/>
  <c r="A15" i="1" s="1"/>
  <c r="A16" i="1" s="1"/>
  <c r="A17" i="1" s="1"/>
  <c r="A18" i="1" s="1"/>
  <c r="A19" i="1" s="1"/>
  <c r="A22" i="1" s="1"/>
  <c r="A34" i="5"/>
  <c r="A33" i="5"/>
  <c r="A27" i="5"/>
  <c r="A28" i="5" s="1"/>
  <c r="A29" i="5" s="1"/>
  <c r="A30" i="5" s="1"/>
  <c r="A31" i="5" s="1"/>
  <c r="A32" i="5" s="1"/>
  <c r="A26" i="5"/>
  <c r="A25" i="5"/>
  <c r="A23" i="5"/>
  <c r="A22" i="5"/>
  <c r="A21" i="5"/>
  <c r="A19" i="5"/>
  <c r="A18" i="5"/>
  <c r="A17" i="5"/>
  <c r="A16" i="5"/>
  <c r="A14" i="5"/>
  <c r="A13" i="5"/>
  <c r="A11" i="5"/>
  <c r="A10" i="5"/>
  <c r="A8" i="5"/>
  <c r="A7" i="5"/>
  <c r="A6" i="5"/>
  <c r="A5" i="5"/>
  <c r="A4" i="5"/>
  <c r="A4" i="3"/>
  <c r="A5" i="3" s="1"/>
  <c r="A6" i="3" s="1"/>
  <c r="A7" i="3" s="1"/>
  <c r="A8" i="3" s="1"/>
  <c r="A9" i="3" s="1"/>
  <c r="A10" i="3" s="1"/>
  <c r="A11" i="3" s="1"/>
  <c r="A12" i="3" s="1"/>
  <c r="A16" i="3" s="1"/>
  <c r="A17" i="3" s="1"/>
  <c r="A15" i="3" l="1"/>
  <c r="A20" i="3"/>
  <c r="A21" i="3" s="1"/>
  <c r="A24" i="3" s="1"/>
  <c r="A25" i="3" s="1"/>
  <c r="A26" i="3" s="1"/>
  <c r="A27" i="3" s="1"/>
  <c r="A28" i="3" s="1"/>
  <c r="A59" i="1"/>
  <c r="A60" i="1" s="1"/>
  <c r="A61" i="1" s="1"/>
  <c r="A62" i="1" s="1"/>
  <c r="A63" i="1" s="1"/>
  <c r="A64" i="1" s="1"/>
  <c r="A65" i="1" s="1"/>
  <c r="A66" i="1" s="1"/>
  <c r="A69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3" i="1" s="1"/>
  <c r="A84" i="1" s="1"/>
  <c r="A85" i="1" s="1"/>
  <c r="A86" i="1" s="1"/>
  <c r="A87" i="1" s="1"/>
  <c r="A88" i="1" s="1"/>
  <c r="A89" i="1" s="1"/>
  <c r="A90" i="1" s="1"/>
  <c r="A91" i="1" s="1"/>
  <c r="A14" i="1"/>
  <c r="A13" i="1"/>
</calcChain>
</file>

<file path=xl/sharedStrings.xml><?xml version="1.0" encoding="utf-8"?>
<sst xmlns="http://schemas.openxmlformats.org/spreadsheetml/2006/main" count="266" uniqueCount="227">
  <si>
    <t>Amount of allowance for doubtful accounts</t>
  </si>
  <si>
    <t>Accounts receivable (net of allowance for doubtful accounts)</t>
  </si>
  <si>
    <t>Notes/other receivables</t>
  </si>
  <si>
    <t xml:space="preserve">Total current assets </t>
  </si>
  <si>
    <t>Premises, furniture, fixtures and equipment (net of accumulated depreciation)</t>
  </si>
  <si>
    <t>Goodwill and other intangibles</t>
  </si>
  <si>
    <t>TOTAL ASSETS</t>
  </si>
  <si>
    <t>Notes/other payables</t>
  </si>
  <si>
    <t>Other current liabilities (i.e., Accrued expenses, income tax payable, current portion of long term debt, etc.)</t>
  </si>
  <si>
    <t>Long term notes payable</t>
  </si>
  <si>
    <t>TOTAL LIABILITIES</t>
  </si>
  <si>
    <t>Preferred stock</t>
  </si>
  <si>
    <t>Common stock</t>
  </si>
  <si>
    <t>Paid-in-capital in excess of par</t>
  </si>
  <si>
    <t>Retained earnings</t>
  </si>
  <si>
    <t>Other comprehensive income</t>
  </si>
  <si>
    <t>Shareholder distribution</t>
  </si>
  <si>
    <t>TOTAL LIABILITIES AND SHAREHOLDERS' EQUITY</t>
  </si>
  <si>
    <t>Cash on Hand and in Bank</t>
  </si>
  <si>
    <t>Inter-company payables</t>
  </si>
  <si>
    <t>Inter-company receivables</t>
  </si>
  <si>
    <t>Investments (including government securities)</t>
  </si>
  <si>
    <t>Outstanding stored value</t>
  </si>
  <si>
    <t>Outstanding payment instruments</t>
  </si>
  <si>
    <t xml:space="preserve"> Total Current Liabilities</t>
  </si>
  <si>
    <t>Total Contributed Capital</t>
  </si>
  <si>
    <t xml:space="preserve">TOTAL SHAREHOLDERS' EQUITY </t>
  </si>
  <si>
    <t>Fee income from money received for transmission</t>
  </si>
  <si>
    <t>Fee income from sale issuance of payments instruments</t>
  </si>
  <si>
    <t>Fee income from sale issuance of stored value</t>
  </si>
  <si>
    <t>Interest and dividends</t>
  </si>
  <si>
    <t>Foreign exchange gains or losses</t>
  </si>
  <si>
    <t>Salaries and employee benefits</t>
  </si>
  <si>
    <t>Agent fees</t>
  </si>
  <si>
    <t>Rent</t>
  </si>
  <si>
    <t>Interest expense</t>
  </si>
  <si>
    <t>Depreciation and amortization</t>
  </si>
  <si>
    <t>Marketing and promotion</t>
  </si>
  <si>
    <t>INCOME STATEMENT</t>
  </si>
  <si>
    <t>LIABILITIES AND EQUITY</t>
  </si>
  <si>
    <t>ASSETS</t>
  </si>
  <si>
    <t>REVENUES</t>
  </si>
  <si>
    <t>TOTAL REVENUE</t>
  </si>
  <si>
    <t>EXPENSES</t>
  </si>
  <si>
    <t>TOTAL EXPENSES</t>
  </si>
  <si>
    <t>Income from continuing operations</t>
  </si>
  <si>
    <t>Other comprehensive income/currency translation adjustments</t>
  </si>
  <si>
    <t>Income before extraordinary items</t>
  </si>
  <si>
    <t>Extraordinary items, net of tax effect</t>
  </si>
  <si>
    <t>Discontinued operations, Net of tax effect</t>
  </si>
  <si>
    <t>Net Income (loss)</t>
  </si>
  <si>
    <t>MONEY TRANSMISSION</t>
  </si>
  <si>
    <t>STORED VALUE</t>
  </si>
  <si>
    <t>CHECK CASHING</t>
  </si>
  <si>
    <t>$ amount of fees collected</t>
  </si>
  <si>
    <t># of checks cashed</t>
  </si>
  <si>
    <t>$ amount of checks cashed</t>
  </si>
  <si>
    <t>Outstanding money received for transmission liability</t>
  </si>
  <si>
    <t xml:space="preserve"> Due from agents (net of allowance for doubtful accounts) </t>
  </si>
  <si>
    <t>Investments in subsidiaries not consolidated</t>
  </si>
  <si>
    <t>Number of shares outstanding (use actual number)</t>
  </si>
  <si>
    <t>Professional services expense</t>
  </si>
  <si>
    <t>Insurance expense</t>
  </si>
  <si>
    <t>Income from Continuing Operations before Income Tax</t>
  </si>
  <si>
    <t>Total VC coverage</t>
  </si>
  <si>
    <t>Outstanding Virtual Currency Liability</t>
  </si>
  <si>
    <t>VIRTUAL CURRENCY</t>
  </si>
  <si>
    <t>Other Investments</t>
  </si>
  <si>
    <t>Deposits in Foreign Banks</t>
  </si>
  <si>
    <t xml:space="preserve">Due from agents (net of allowance for doubtful accounts) </t>
  </si>
  <si>
    <t>Irrevocable Letter of Credit</t>
  </si>
  <si>
    <t>MONEY TRANSMISSION, STORED VALUE, PAYMENT INSTRUMENTS</t>
  </si>
  <si>
    <t>Fee income from check cashing services</t>
  </si>
  <si>
    <t>Fee income from currency exchange services</t>
  </si>
  <si>
    <t># of payment instruments issued/sold in-state</t>
  </si>
  <si>
    <t>Virtual currency (in U.S. dollars)</t>
  </si>
  <si>
    <t xml:space="preserve">VIRTUAL CURRENCY </t>
  </si>
  <si>
    <t>Total # of payment instruments issued/sold</t>
  </si>
  <si>
    <t>Total $ amount of payment instruments issued/sold</t>
  </si>
  <si>
    <t>$ amounts of payment instruments issued/sold in-state</t>
  </si>
  <si>
    <t># of Virtual Currency to Virtual Currency Transactions Initiated In-State</t>
  </si>
  <si>
    <t>$ amount of Virtual Currency to Virtual Currency Transactions Initiated In-State</t>
  </si>
  <si>
    <t>Total # of Virtual Currency to Virtual Currency Transactions</t>
  </si>
  <si>
    <t>Total $ amount of Virtual Currency to Virtual Currency Transactions</t>
  </si>
  <si>
    <t>Total # of Virtual Currency to U.S. Dollar Transactions</t>
  </si>
  <si>
    <t>Total $ amount of Virtual Currency to U.S. Dollar Transactions</t>
  </si>
  <si>
    <t># of Virtual Currency to U.S. Dollar Transactions Initiated In-State</t>
  </si>
  <si>
    <t>$ amount of Virtual Currency to U.S. Dollar Transactions Initiated In-State</t>
  </si>
  <si>
    <t># of U.S. Dollar to Virtual Currency Transactions Initiated In-State</t>
  </si>
  <si>
    <t>$ amount of U.S. Dollar to Virtual Currency Transactions Initiated In-State</t>
  </si>
  <si>
    <t>Total # of U.S. Dollar to Virtual Currency Transactions</t>
  </si>
  <si>
    <t>Total $ amount of U.S. Dollar to Virtual Currency Transactions</t>
  </si>
  <si>
    <t>Outstanding virtual currency liability (in U.S. dollars)</t>
  </si>
  <si>
    <t>FIAT CURRENCY EXCHANGE</t>
  </si>
  <si>
    <t># of checks cashed in-state</t>
  </si>
  <si>
    <t>$ amount of checks cashed in-state</t>
  </si>
  <si>
    <t>$ amount of fees collected in-state</t>
  </si>
  <si>
    <t># of currency transactions completed in-state</t>
  </si>
  <si>
    <t>$ amount of currency transactions completed in-state</t>
  </si>
  <si>
    <t>TOTAL # of Virtual Currency Transactions</t>
  </si>
  <si>
    <t>TOTAL # of Virtual Currency Transactions Initiated In-State</t>
  </si>
  <si>
    <t>TOTAL $ Amount of Virtual Currency Transactions Initiated In-State</t>
  </si>
  <si>
    <t>TOTAL $ Amount of Virtual Currency Transactions (in U.S. Dollars)</t>
  </si>
  <si>
    <t>Virtual Currency Balance Held on Behalf of Customers (in U.S. Dollars)</t>
  </si>
  <si>
    <t>Virtual Currency Balance not Held on Behalf of Customers (in U.S. Dollars)</t>
  </si>
  <si>
    <t># of currency exchange transactions completed</t>
  </si>
  <si>
    <t>$ amount of currency exchange transactions completed</t>
  </si>
  <si>
    <t>Communication expense</t>
  </si>
  <si>
    <t>Income tax</t>
  </si>
  <si>
    <t xml:space="preserve">Amount pledged or restricted </t>
  </si>
  <si>
    <t>PAYMENT INSTRUMENTS (MONEY ORDERS, TRAVELERS CHECKS, DRAFTS)</t>
  </si>
  <si>
    <t>ST 20</t>
  </si>
  <si>
    <t>TOTAL # of All Money Transmission Transactions</t>
  </si>
  <si>
    <t>TOTAL $ Amount of All Money Transmission Transactions</t>
  </si>
  <si>
    <t>Cash on Hand and in Transit</t>
  </si>
  <si>
    <t>Total Cash on Hand and in Bank</t>
  </si>
  <si>
    <t>Accounts payable</t>
  </si>
  <si>
    <t>Deposits in Domestic Banks</t>
  </si>
  <si>
    <t>Total Outstanding Transmission Liability</t>
  </si>
  <si>
    <t>SHAREHOLDERS' EQUITY</t>
  </si>
  <si>
    <t>Total $ amount of stored value transactions</t>
  </si>
  <si>
    <t>Total # of stored value transactions</t>
  </si>
  <si>
    <t># of stored value transactions in-state</t>
  </si>
  <si>
    <t>$ amount of stored value transactions in-state</t>
  </si>
  <si>
    <t>Total # of Virtual Currency Exchange Transactions</t>
  </si>
  <si>
    <t>Total $ amount of Virtual Currency Exchange Transactions</t>
  </si>
  <si>
    <t>Total # of Virtual Currency Exchange Transactions Involving In-State Party</t>
  </si>
  <si>
    <t>Total $ amount of Virtual Currency Exchange Transactions Involving In-State Party</t>
  </si>
  <si>
    <t>TOTAL # of Money Transmission Transactions initiated in-state</t>
  </si>
  <si>
    <t>TOTAL $ Amount of Money Transmission Transactions initiated in-state</t>
  </si>
  <si>
    <t>ST 10</t>
  </si>
  <si>
    <t>Total Average Daily Outstanding Transmission Liability (ADTL)</t>
  </si>
  <si>
    <t>Investments rated A or its equivalent and above</t>
  </si>
  <si>
    <t>Investments rated BBB or its equivalent and lower or non-rated</t>
  </si>
  <si>
    <t>Investments in U.S. Treasury securities</t>
  </si>
  <si>
    <t>COMPANY-WIDE TRANSACTIONS DETAIL</t>
  </si>
  <si>
    <t>STATE TRANSACTIONS DETAIL</t>
  </si>
  <si>
    <t>PERMISSIBLE INVESTMENTS REPORT</t>
  </si>
  <si>
    <t>FINANCIAL CONDITION REPORT</t>
  </si>
  <si>
    <t xml:space="preserve"> Number of shares outstanding (as actual number)</t>
  </si>
  <si>
    <t>Number of shares authorized (use actual number)</t>
  </si>
  <si>
    <t>Maximum percentage charged for check</t>
  </si>
  <si>
    <t>Maximum percentage charged for check in-state</t>
  </si>
  <si>
    <t># of transactions from in-state to U.S. states and territories</t>
  </si>
  <si>
    <t># of transmission transactions from in-state to Foreign Countries</t>
  </si>
  <si>
    <t>Total # of transactions from U.S. states and territories to U.S. states and territories</t>
  </si>
  <si>
    <t>Total $ amount received for transmission from U.S. states and territories to U.S. states and territories</t>
  </si>
  <si>
    <t>Total # of transactions from U.S. states and territories to foreign countries</t>
  </si>
  <si>
    <t>Total $ amount received for transmission from U.S. states and territories to foreign countries</t>
  </si>
  <si>
    <t>$ amount received for transmission (outbound) from in-state to Foreign Countries</t>
  </si>
  <si>
    <t>$ amount received for transmission (outbound) from in-state to U.S. states and territories</t>
  </si>
  <si>
    <t>PI100NOTE</t>
  </si>
  <si>
    <t xml:space="preserve">Other Investments - Explanatory Note </t>
  </si>
  <si>
    <t>PI100PDF</t>
  </si>
  <si>
    <t>Other Investements - Supporting Document</t>
  </si>
  <si>
    <t>Subtotal for Permissible Investment Calculation</t>
  </si>
  <si>
    <t>Unresticted Total for Permissible Investment Calculation</t>
  </si>
  <si>
    <t>n/a</t>
  </si>
  <si>
    <t>ST 30</t>
  </si>
  <si>
    <t>ST 40</t>
  </si>
  <si>
    <t>ST 50</t>
  </si>
  <si>
    <t>ST 60</t>
  </si>
  <si>
    <t>ST 70</t>
  </si>
  <si>
    <t>ST 80</t>
  </si>
  <si>
    <t>ST 90</t>
  </si>
  <si>
    <t>ST 100</t>
  </si>
  <si>
    <t>ST 110</t>
  </si>
  <si>
    <t>ST 120</t>
  </si>
  <si>
    <t>ST 130</t>
  </si>
  <si>
    <t>ST 140</t>
  </si>
  <si>
    <t>ST 150</t>
  </si>
  <si>
    <t>ST 160</t>
  </si>
  <si>
    <t>ST 170</t>
  </si>
  <si>
    <t>ST 180</t>
  </si>
  <si>
    <t>ST 190</t>
  </si>
  <si>
    <t>ST 200</t>
  </si>
  <si>
    <t>ST 210</t>
  </si>
  <si>
    <t>ST 220</t>
  </si>
  <si>
    <t>ST 230</t>
  </si>
  <si>
    <t>ST 240</t>
  </si>
  <si>
    <t>ST 250</t>
  </si>
  <si>
    <t>ST 260</t>
  </si>
  <si>
    <t>ST 270</t>
  </si>
  <si>
    <t xml:space="preserve">Other current assets - Explanatory Note </t>
  </si>
  <si>
    <t>Other current assets - Supporting Document</t>
  </si>
  <si>
    <t xml:space="preserve">Other assets - Explanatory Note </t>
  </si>
  <si>
    <t>Other assets - Supporting Document</t>
  </si>
  <si>
    <t>FC150NOTE</t>
  </si>
  <si>
    <t>FC150PDF</t>
  </si>
  <si>
    <t>FC240NOTE</t>
  </si>
  <si>
    <t xml:space="preserve">Other current liabilities - Explanatory Note </t>
  </si>
  <si>
    <t>FC240PDF</t>
  </si>
  <si>
    <t>Other current liabilities - Supporting Document</t>
  </si>
  <si>
    <t>FC270NOTE</t>
  </si>
  <si>
    <t xml:space="preserve">Other Liabilities - Explanatory Note </t>
  </si>
  <si>
    <t>FC270PDF</t>
  </si>
  <si>
    <t>Other Liabilities - Supporting Document</t>
  </si>
  <si>
    <t>FC480NOTE</t>
  </si>
  <si>
    <t xml:space="preserve">Other income - Explanatory Note </t>
  </si>
  <si>
    <t>FC480PDF</t>
  </si>
  <si>
    <t>Other income - Supporting Document</t>
  </si>
  <si>
    <t>FC590NOTE</t>
  </si>
  <si>
    <t>Other expenses - Explanatory Note</t>
  </si>
  <si>
    <t>FC590PDF</t>
  </si>
  <si>
    <t>Other expenses - Supporting Document</t>
  </si>
  <si>
    <t>Other current assets (Detail below if amount exceeds 20% of current assets total)</t>
  </si>
  <si>
    <t>Other assets (Detail below if amount exceeds 20% of overall total assets)</t>
  </si>
  <si>
    <t>Other Liabilities (Detail below if amount exceeds 20% of total)</t>
  </si>
  <si>
    <t>Other income (Detail below if amount exceeds 20% of total)</t>
  </si>
  <si>
    <t>Other expenses (Detail below if amount exceeds 20% of total)</t>
  </si>
  <si>
    <t>Transactions Destination - Company-wide</t>
  </si>
  <si>
    <t>Country transmitted to:</t>
  </si>
  <si>
    <t>$</t>
  </si>
  <si>
    <t>#</t>
  </si>
  <si>
    <t>TD-A-&lt;COUNTRYCODE&gt;</t>
  </si>
  <si>
    <t>&lt;Country_Name&gt;</t>
  </si>
  <si>
    <t>TD-ATOT</t>
  </si>
  <si>
    <t>TOTAL of All Foreign Transmission Transactions</t>
  </si>
  <si>
    <t>TD-ANOTE</t>
  </si>
  <si>
    <t xml:space="preserve">Comments (Optional) </t>
  </si>
  <si>
    <t>TD-BNOTE_1_E</t>
  </si>
  <si>
    <t xml:space="preserve">State Transactions Destination </t>
  </si>
  <si>
    <t>TD-B-&lt;COUNTRYCODE&gt;</t>
  </si>
  <si>
    <t>TD-BTOT</t>
  </si>
  <si>
    <t>TOTAL of All Foreign Transmission Transactions in-state</t>
  </si>
  <si>
    <t>TD-BNOTE</t>
  </si>
  <si>
    <t>Explanatory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</si>
</sst>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F\C##"/>
    <numFmt numFmtId="165" formatCode="\T\A\ #"/>
    <numFmt numFmtId="166" formatCode="\P\I\ #"/>
    <numFmt numFmtId="167" formatCode="&quot;ST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4" borderId="6">
      <alignment vertical="top"/>
    </xf>
    <xf numFmtId="0" fontId="7" fillId="7" borderId="14" applyNumberFormat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3" borderId="0" xfId="0" applyFill="1"/>
    <xf numFmtId="0" fontId="2" fillId="0" borderId="1" xfId="0" applyFont="1" applyFill="1" applyBorder="1" applyAlignment="1">
      <alignment vertical="center"/>
    </xf>
    <xf numFmtId="0" fontId="1" fillId="0" borderId="0" xfId="0" applyFont="1"/>
    <xf numFmtId="0" fontId="0" fillId="0" borderId="0" xfId="0" applyFill="1"/>
    <xf numFmtId="0" fontId="0" fillId="2" borderId="1" xfId="0" applyFont="1" applyFill="1" applyBorder="1" applyAlignment="1">
      <alignment horizontal="left"/>
    </xf>
    <xf numFmtId="0" fontId="0" fillId="3" borderId="0" xfId="0" applyFill="1" applyBorder="1"/>
    <xf numFmtId="0" fontId="1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2" xfId="0" applyFont="1" applyFill="1" applyBorder="1" applyAlignment="1">
      <alignment horizontal="left" vertical="center" wrapText="1" indent="1"/>
    </xf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0" borderId="0" xfId="0" applyFill="1"/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0" fillId="3" borderId="3" xfId="0" applyFill="1" applyBorder="1"/>
    <xf numFmtId="0" fontId="5" fillId="5" borderId="7" xfId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Font="1" applyFill="1" applyBorder="1" applyAlignment="1">
      <alignment vertical="center"/>
    </xf>
    <xf numFmtId="166" fontId="1" fillId="5" borderId="0" xfId="0" applyNumberFormat="1" applyFont="1" applyFill="1"/>
    <xf numFmtId="166" fontId="1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" xfId="0" applyFont="1" applyBorder="1" applyAlignment="1">
      <alignment horizontal="left"/>
    </xf>
    <xf numFmtId="0" fontId="4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1" fillId="3" borderId="1" xfId="0" applyNumberFormat="1" applyFont="1" applyFill="1" applyBorder="1"/>
    <xf numFmtId="0" fontId="1" fillId="5" borderId="0" xfId="0" applyFont="1" applyFill="1"/>
    <xf numFmtId="0" fontId="0" fillId="0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0" fontId="0" fillId="5" borderId="0" xfId="0" applyFont="1" applyFill="1"/>
    <xf numFmtId="0" fontId="0" fillId="3" borderId="1" xfId="0" applyFont="1" applyFill="1" applyBorder="1"/>
    <xf numFmtId="166" fontId="0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166" fontId="0" fillId="2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166" fontId="0" fillId="0" borderId="12" xfId="0" applyNumberFormat="1" applyFont="1" applyBorder="1" applyAlignment="1">
      <alignment horizontal="center"/>
    </xf>
    <xf numFmtId="0" fontId="0" fillId="0" borderId="12" xfId="0" applyFont="1" applyBorder="1"/>
    <xf numFmtId="166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/>
    <xf numFmtId="166" fontId="1" fillId="3" borderId="13" xfId="0" applyNumberFormat="1" applyFont="1" applyFill="1" applyBorder="1" applyAlignment="1">
      <alignment vertical="center"/>
    </xf>
    <xf numFmtId="0" fontId="0" fillId="3" borderId="13" xfId="0" applyFont="1" applyFill="1" applyBorder="1"/>
    <xf numFmtId="0" fontId="0" fillId="0" borderId="12" xfId="0" applyFont="1" applyBorder="1" applyAlignment="1">
      <alignment vertical="center"/>
    </xf>
    <xf numFmtId="166" fontId="0" fillId="5" borderId="2" xfId="0" applyNumberFormat="1" applyFont="1" applyFill="1" applyBorder="1"/>
    <xf numFmtId="0" fontId="0" fillId="2" borderId="12" xfId="0" applyFont="1" applyFill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4" fillId="0" borderId="0" xfId="0" applyFont="1"/>
    <xf numFmtId="0" fontId="8" fillId="8" borderId="0" xfId="0" applyFont="1" applyFill="1" applyAlignment="1">
      <alignment horizontal="center" vertical="center"/>
    </xf>
    <xf numFmtId="0" fontId="4" fillId="0" borderId="0" xfId="0" applyFont="1" applyFill="1"/>
    <xf numFmtId="0" fontId="4" fillId="9" borderId="15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1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wrapText="1"/>
    </xf>
    <xf numFmtId="0" fontId="9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wrapText="1"/>
    </xf>
    <xf numFmtId="0" fontId="9" fillId="6" borderId="0" xfId="2" applyFont="1" applyFill="1" applyBorder="1" applyAlignment="1">
      <alignment horizontal="left"/>
    </xf>
    <xf numFmtId="0" fontId="15" fillId="5" borderId="1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wrapText="1"/>
    </xf>
    <xf numFmtId="0" fontId="4" fillId="5" borderId="0" xfId="0" applyFont="1" applyFill="1"/>
    <xf numFmtId="0" fontId="8" fillId="8" borderId="0" xfId="0" applyFont="1" applyFill="1" applyAlignment="1">
      <alignment horizontal="centerContinuous" vertical="center"/>
    </xf>
    <xf numFmtId="0" fontId="14" fillId="8" borderId="0" xfId="0" applyFont="1" applyFill="1" applyBorder="1" applyAlignment="1">
      <alignment horizontal="centerContinuous" vertical="center"/>
    </xf>
  </cellXfs>
  <cellStyles count="3">
    <cellStyle name="Calculation" xfId="2" builtinId="22"/>
    <cellStyle name="Normal" xfId="0" builtinId="0"/>
    <cellStyle name="Section Head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gage\Expansion\MSB-Check%20Casher%20Working%20Group%20Documents\MSB%20Call%20Report\State%20Reporting%20Requirements\California\California%20Call%20Report_2013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lReport"/>
      <sheetName val="Licensees"/>
      <sheetName val="ForAccess"/>
    </sheetNames>
    <sheetDataSet>
      <sheetData sheetId="0">
        <row r="205">
          <cell r="H20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E12" sqref="E12"/>
    </sheetView>
  </sheetViews>
  <sheetFormatPr defaultRowHeight="15" x14ac:dyDescent="0.25"/>
  <cols>
    <col min="1" max="1" width="11.7109375" customWidth="1"/>
    <col min="2" max="2" width="81.7109375" customWidth="1"/>
    <col min="3" max="3" width="15" bestFit="1" customWidth="1"/>
  </cols>
  <sheetData>
    <row r="1" spans="1:5" x14ac:dyDescent="0.25">
      <c r="A1" s="32" t="s">
        <v>138</v>
      </c>
      <c r="B1" s="19"/>
    </row>
    <row r="2" spans="1:5" ht="30" customHeight="1" x14ac:dyDescent="0.25">
      <c r="A2" s="39" t="s">
        <v>40</v>
      </c>
      <c r="B2" s="34"/>
      <c r="C2" s="40"/>
      <c r="D2" s="22"/>
      <c r="E2" s="22"/>
    </row>
    <row r="3" spans="1:5" x14ac:dyDescent="0.25">
      <c r="A3" s="37">
        <v>10</v>
      </c>
      <c r="B3" s="2" t="s">
        <v>18</v>
      </c>
      <c r="C3" s="91"/>
    </row>
    <row r="4" spans="1:5" x14ac:dyDescent="0.25">
      <c r="A4" s="37">
        <f>A3+10</f>
        <v>20</v>
      </c>
      <c r="B4" s="3" t="s">
        <v>58</v>
      </c>
      <c r="C4" s="91"/>
    </row>
    <row r="5" spans="1:5" x14ac:dyDescent="0.25">
      <c r="A5" s="37">
        <f t="shared" ref="A5:A19" si="0">A4+10</f>
        <v>30</v>
      </c>
      <c r="B5" s="4" t="s">
        <v>0</v>
      </c>
      <c r="C5" s="91"/>
    </row>
    <row r="6" spans="1:5" x14ac:dyDescent="0.25">
      <c r="A6" s="37">
        <f t="shared" si="0"/>
        <v>40</v>
      </c>
      <c r="B6" s="3" t="s">
        <v>1</v>
      </c>
      <c r="C6" s="91"/>
    </row>
    <row r="7" spans="1:5" x14ac:dyDescent="0.25">
      <c r="A7" s="37">
        <f t="shared" si="0"/>
        <v>50</v>
      </c>
      <c r="B7" s="4" t="s">
        <v>0</v>
      </c>
      <c r="C7" s="91"/>
    </row>
    <row r="8" spans="1:5" x14ac:dyDescent="0.25">
      <c r="A8" s="37">
        <f t="shared" si="0"/>
        <v>60</v>
      </c>
      <c r="B8" s="3" t="s">
        <v>20</v>
      </c>
      <c r="C8" s="91"/>
    </row>
    <row r="9" spans="1:5" x14ac:dyDescent="0.25">
      <c r="A9" s="37">
        <f t="shared" si="0"/>
        <v>70</v>
      </c>
      <c r="B9" s="3" t="s">
        <v>2</v>
      </c>
      <c r="C9" s="91"/>
    </row>
    <row r="10" spans="1:5" x14ac:dyDescent="0.25">
      <c r="A10" s="37">
        <f t="shared" si="0"/>
        <v>80</v>
      </c>
      <c r="B10" s="3" t="s">
        <v>21</v>
      </c>
      <c r="C10" s="91"/>
    </row>
    <row r="11" spans="1:5" x14ac:dyDescent="0.25">
      <c r="A11" s="37">
        <f t="shared" si="0"/>
        <v>90</v>
      </c>
      <c r="B11" s="6" t="s">
        <v>75</v>
      </c>
      <c r="C11" s="91"/>
      <c r="D11" s="33"/>
    </row>
    <row r="12" spans="1:5" ht="17.25" customHeight="1" x14ac:dyDescent="0.25">
      <c r="A12" s="37">
        <f t="shared" si="0"/>
        <v>100</v>
      </c>
      <c r="B12" s="3" t="s">
        <v>205</v>
      </c>
      <c r="C12" s="91"/>
      <c r="D12" s="20"/>
    </row>
    <row r="13" spans="1:5" s="30" customFormat="1" ht="17.25" customHeight="1" x14ac:dyDescent="0.25">
      <c r="A13" s="37" t="str">
        <f ca="1">CONCATENATE($A$14,"NOTE")</f>
        <v>FC100NOTE</v>
      </c>
      <c r="B13" s="3" t="s">
        <v>183</v>
      </c>
      <c r="C13" s="90" t="s">
        <v>157</v>
      </c>
      <c r="D13" s="33"/>
    </row>
    <row r="14" spans="1:5" s="30" customFormat="1" ht="17.25" customHeight="1" x14ac:dyDescent="0.25">
      <c r="A14" s="37" t="str">
        <f ca="1">CONCATENATE($A$14,"PDF")</f>
        <v>FC100PDF</v>
      </c>
      <c r="B14" s="3" t="s">
        <v>184</v>
      </c>
      <c r="C14" s="90" t="s">
        <v>157</v>
      </c>
      <c r="D14" s="33"/>
    </row>
    <row r="15" spans="1:5" x14ac:dyDescent="0.25">
      <c r="A15" s="38">
        <f>A12+10</f>
        <v>110</v>
      </c>
      <c r="B15" s="5" t="s">
        <v>3</v>
      </c>
      <c r="C15" s="31">
        <f>C3+C4+C6+C8+C9+C10+C11+C12</f>
        <v>0</v>
      </c>
      <c r="D15" s="20"/>
    </row>
    <row r="16" spans="1:5" x14ac:dyDescent="0.25">
      <c r="A16" s="37">
        <f t="shared" si="0"/>
        <v>120</v>
      </c>
      <c r="B16" s="3" t="s">
        <v>4</v>
      </c>
      <c r="C16" s="91"/>
      <c r="D16" s="20"/>
    </row>
    <row r="17" spans="1:5" x14ac:dyDescent="0.25">
      <c r="A17" s="37">
        <f t="shared" si="0"/>
        <v>130</v>
      </c>
      <c r="B17" s="3" t="s">
        <v>59</v>
      </c>
      <c r="C17" s="91"/>
      <c r="D17" s="20"/>
    </row>
    <row r="18" spans="1:5" x14ac:dyDescent="0.25">
      <c r="A18" s="37">
        <f t="shared" si="0"/>
        <v>140</v>
      </c>
      <c r="B18" s="3" t="s">
        <v>5</v>
      </c>
      <c r="C18" s="91"/>
      <c r="D18" s="20"/>
    </row>
    <row r="19" spans="1:5" x14ac:dyDescent="0.25">
      <c r="A19" s="37">
        <f t="shared" si="0"/>
        <v>150</v>
      </c>
      <c r="B19" s="3" t="s">
        <v>206</v>
      </c>
      <c r="C19" s="91"/>
      <c r="D19" s="20"/>
    </row>
    <row r="20" spans="1:5" s="30" customFormat="1" x14ac:dyDescent="0.25">
      <c r="A20" s="37" t="s">
        <v>187</v>
      </c>
      <c r="B20" s="3" t="s">
        <v>185</v>
      </c>
      <c r="C20" s="90" t="s">
        <v>157</v>
      </c>
      <c r="D20" s="33"/>
    </row>
    <row r="21" spans="1:5" s="30" customFormat="1" x14ac:dyDescent="0.25">
      <c r="A21" s="37" t="s">
        <v>188</v>
      </c>
      <c r="B21" s="3" t="s">
        <v>186</v>
      </c>
      <c r="C21" s="90" t="s">
        <v>157</v>
      </c>
      <c r="D21" s="33"/>
    </row>
    <row r="22" spans="1:5" x14ac:dyDescent="0.25">
      <c r="A22" s="38">
        <f>A19+10</f>
        <v>160</v>
      </c>
      <c r="B22" s="8" t="s">
        <v>6</v>
      </c>
      <c r="C22" s="31">
        <f>SUM(C15:C19)</f>
        <v>0</v>
      </c>
      <c r="D22" s="20"/>
    </row>
    <row r="23" spans="1:5" x14ac:dyDescent="0.25">
      <c r="A23" s="26"/>
      <c r="B23" s="1"/>
      <c r="C23" s="1"/>
    </row>
    <row r="24" spans="1:5" ht="29.25" customHeight="1" x14ac:dyDescent="0.25">
      <c r="A24" s="39" t="s">
        <v>39</v>
      </c>
      <c r="B24" s="23"/>
      <c r="C24" s="40"/>
      <c r="D24" s="22"/>
      <c r="E24" s="22"/>
    </row>
    <row r="25" spans="1:5" x14ac:dyDescent="0.25">
      <c r="A25" s="37">
        <v>170</v>
      </c>
      <c r="B25" s="6" t="s">
        <v>116</v>
      </c>
      <c r="C25" s="91"/>
    </row>
    <row r="26" spans="1:5" x14ac:dyDescent="0.25">
      <c r="A26" s="37">
        <f>A25+10</f>
        <v>180</v>
      </c>
      <c r="B26" s="3" t="s">
        <v>19</v>
      </c>
      <c r="C26" s="91"/>
    </row>
    <row r="27" spans="1:5" x14ac:dyDescent="0.25">
      <c r="A27" s="37">
        <f t="shared" ref="A27:A37" si="1">A26+10</f>
        <v>190</v>
      </c>
      <c r="B27" s="3" t="s">
        <v>7</v>
      </c>
      <c r="C27" s="91"/>
    </row>
    <row r="28" spans="1:5" x14ac:dyDescent="0.25">
      <c r="A28" s="37">
        <f t="shared" si="1"/>
        <v>200</v>
      </c>
      <c r="B28" s="3" t="s">
        <v>57</v>
      </c>
      <c r="C28" s="91"/>
    </row>
    <row r="29" spans="1:5" x14ac:dyDescent="0.25">
      <c r="A29" s="37">
        <f t="shared" si="1"/>
        <v>210</v>
      </c>
      <c r="B29" s="3" t="s">
        <v>23</v>
      </c>
      <c r="C29" s="91"/>
    </row>
    <row r="30" spans="1:5" x14ac:dyDescent="0.25">
      <c r="A30" s="37">
        <f t="shared" si="1"/>
        <v>220</v>
      </c>
      <c r="B30" s="6" t="s">
        <v>22</v>
      </c>
      <c r="C30" s="92"/>
    </row>
    <row r="31" spans="1:5" x14ac:dyDescent="0.25">
      <c r="A31" s="37">
        <f t="shared" si="1"/>
        <v>230</v>
      </c>
      <c r="B31" s="6" t="s">
        <v>92</v>
      </c>
      <c r="C31" s="92"/>
    </row>
    <row r="32" spans="1:5" ht="30" x14ac:dyDescent="0.25">
      <c r="A32" s="37">
        <f t="shared" si="1"/>
        <v>240</v>
      </c>
      <c r="B32" s="6" t="s">
        <v>8</v>
      </c>
      <c r="C32" s="92"/>
    </row>
    <row r="33" spans="1:4" s="30" customFormat="1" x14ac:dyDescent="0.25">
      <c r="A33" s="37" t="s">
        <v>189</v>
      </c>
      <c r="B33" s="6" t="s">
        <v>190</v>
      </c>
      <c r="C33" s="90" t="s">
        <v>157</v>
      </c>
    </row>
    <row r="34" spans="1:4" s="30" customFormat="1" x14ac:dyDescent="0.25">
      <c r="A34" s="37" t="s">
        <v>191</v>
      </c>
      <c r="B34" s="6" t="s">
        <v>192</v>
      </c>
      <c r="C34" s="90" t="s">
        <v>157</v>
      </c>
    </row>
    <row r="35" spans="1:4" x14ac:dyDescent="0.25">
      <c r="A35" s="38">
        <f>A32+10</f>
        <v>250</v>
      </c>
      <c r="B35" s="8" t="s">
        <v>24</v>
      </c>
      <c r="C35" s="31">
        <f>SUM(C25:C32)</f>
        <v>0</v>
      </c>
    </row>
    <row r="36" spans="1:4" x14ac:dyDescent="0.25">
      <c r="A36" s="37">
        <f t="shared" si="1"/>
        <v>260</v>
      </c>
      <c r="B36" s="3" t="s">
        <v>9</v>
      </c>
      <c r="C36" s="91"/>
    </row>
    <row r="37" spans="1:4" x14ac:dyDescent="0.25">
      <c r="A37" s="37">
        <f t="shared" si="1"/>
        <v>270</v>
      </c>
      <c r="B37" s="3" t="s">
        <v>207</v>
      </c>
      <c r="C37" s="91"/>
      <c r="D37" s="20"/>
    </row>
    <row r="38" spans="1:4" s="30" customFormat="1" x14ac:dyDescent="0.25">
      <c r="A38" s="37" t="s">
        <v>193</v>
      </c>
      <c r="B38" s="3" t="s">
        <v>194</v>
      </c>
      <c r="C38" s="90" t="s">
        <v>157</v>
      </c>
      <c r="D38" s="33"/>
    </row>
    <row r="39" spans="1:4" s="30" customFormat="1" x14ac:dyDescent="0.25">
      <c r="A39" s="37" t="s">
        <v>195</v>
      </c>
      <c r="B39" s="3" t="s">
        <v>196</v>
      </c>
      <c r="C39" s="90" t="s">
        <v>157</v>
      </c>
      <c r="D39" s="33"/>
    </row>
    <row r="40" spans="1:4" x14ac:dyDescent="0.25">
      <c r="A40" s="38">
        <f>A37+10</f>
        <v>280</v>
      </c>
      <c r="B40" s="8" t="s">
        <v>10</v>
      </c>
      <c r="C40" s="31">
        <f>SUM(C35:C37)</f>
        <v>0</v>
      </c>
    </row>
    <row r="41" spans="1:4" x14ac:dyDescent="0.25">
      <c r="A41" s="61"/>
      <c r="B41" s="42"/>
      <c r="C41" s="43"/>
    </row>
    <row r="42" spans="1:4" x14ac:dyDescent="0.25">
      <c r="A42" s="62"/>
      <c r="B42" s="45" t="s">
        <v>119</v>
      </c>
      <c r="C42" s="46"/>
    </row>
    <row r="43" spans="1:4" x14ac:dyDescent="0.25">
      <c r="A43" s="37">
        <f>A40+10</f>
        <v>290</v>
      </c>
      <c r="B43" s="6" t="s">
        <v>11</v>
      </c>
      <c r="C43" s="91"/>
    </row>
    <row r="44" spans="1:4" x14ac:dyDescent="0.25">
      <c r="A44" s="37">
        <f t="shared" ref="A44:A54" si="2">A43+10</f>
        <v>300</v>
      </c>
      <c r="B44" s="4" t="s">
        <v>139</v>
      </c>
      <c r="C44" s="91"/>
    </row>
    <row r="45" spans="1:4" x14ac:dyDescent="0.25">
      <c r="A45" s="37">
        <f t="shared" si="2"/>
        <v>310</v>
      </c>
      <c r="B45" s="3" t="s">
        <v>12</v>
      </c>
      <c r="C45" s="91"/>
    </row>
    <row r="46" spans="1:4" x14ac:dyDescent="0.25">
      <c r="A46" s="37">
        <f t="shared" si="2"/>
        <v>320</v>
      </c>
      <c r="B46" s="4" t="s">
        <v>140</v>
      </c>
      <c r="C46" s="91"/>
    </row>
    <row r="47" spans="1:4" x14ac:dyDescent="0.25">
      <c r="A47" s="37">
        <f t="shared" si="2"/>
        <v>330</v>
      </c>
      <c r="B47" s="4" t="s">
        <v>60</v>
      </c>
      <c r="C47" s="91"/>
    </row>
    <row r="48" spans="1:4" x14ac:dyDescent="0.25">
      <c r="A48" s="37">
        <f t="shared" si="2"/>
        <v>340</v>
      </c>
      <c r="B48" s="7" t="s">
        <v>13</v>
      </c>
      <c r="C48" s="91"/>
    </row>
    <row r="49" spans="1:5" x14ac:dyDescent="0.25">
      <c r="A49" s="38">
        <f t="shared" si="2"/>
        <v>350</v>
      </c>
      <c r="B49" s="8" t="s">
        <v>25</v>
      </c>
      <c r="C49" s="31">
        <f>C43+C45+C48</f>
        <v>0</v>
      </c>
    </row>
    <row r="50" spans="1:5" x14ac:dyDescent="0.25">
      <c r="A50" s="37">
        <f t="shared" si="2"/>
        <v>360</v>
      </c>
      <c r="B50" s="3" t="s">
        <v>14</v>
      </c>
      <c r="C50" s="91"/>
    </row>
    <row r="51" spans="1:5" x14ac:dyDescent="0.25">
      <c r="A51" s="37">
        <f t="shared" si="2"/>
        <v>370</v>
      </c>
      <c r="B51" s="3" t="s">
        <v>15</v>
      </c>
      <c r="C51" s="91"/>
    </row>
    <row r="52" spans="1:5" x14ac:dyDescent="0.25">
      <c r="A52" s="37">
        <f t="shared" si="2"/>
        <v>380</v>
      </c>
      <c r="B52" s="3" t="s">
        <v>16</v>
      </c>
      <c r="C52" s="91"/>
    </row>
    <row r="53" spans="1:5" x14ac:dyDescent="0.25">
      <c r="A53" s="38">
        <f t="shared" si="2"/>
        <v>390</v>
      </c>
      <c r="B53" s="8" t="s">
        <v>26</v>
      </c>
      <c r="C53" s="31">
        <f>SUM(C50:C52)</f>
        <v>0</v>
      </c>
    </row>
    <row r="54" spans="1:5" x14ac:dyDescent="0.25">
      <c r="A54" s="38">
        <f t="shared" si="2"/>
        <v>400</v>
      </c>
      <c r="B54" s="8" t="s">
        <v>17</v>
      </c>
      <c r="C54" s="31">
        <f>C53+C49+C40</f>
        <v>0</v>
      </c>
    </row>
    <row r="55" spans="1:5" x14ac:dyDescent="0.25">
      <c r="A55" s="26"/>
      <c r="B55" s="11"/>
      <c r="C55" s="12"/>
    </row>
    <row r="56" spans="1:5" ht="30" customHeight="1" x14ac:dyDescent="0.25">
      <c r="A56" s="39" t="s">
        <v>38</v>
      </c>
      <c r="B56" s="23"/>
      <c r="C56" s="40"/>
      <c r="D56" s="22"/>
      <c r="E56" s="22"/>
    </row>
    <row r="57" spans="1:5" ht="14.25" customHeight="1" x14ac:dyDescent="0.25">
      <c r="A57" s="41"/>
      <c r="B57" s="42"/>
      <c r="C57" s="43"/>
    </row>
    <row r="58" spans="1:5" x14ac:dyDescent="0.25">
      <c r="A58" s="44"/>
      <c r="B58" s="45" t="s">
        <v>41</v>
      </c>
      <c r="C58" s="46"/>
    </row>
    <row r="59" spans="1:5" x14ac:dyDescent="0.25">
      <c r="A59" s="37">
        <f>A54+10</f>
        <v>410</v>
      </c>
      <c r="B59" s="14" t="s">
        <v>27</v>
      </c>
      <c r="C59" s="91"/>
      <c r="D59" s="20"/>
    </row>
    <row r="60" spans="1:5" x14ac:dyDescent="0.25">
      <c r="A60" s="37">
        <f t="shared" ref="A60:A66" si="3">A59+10</f>
        <v>420</v>
      </c>
      <c r="B60" s="14" t="s">
        <v>28</v>
      </c>
      <c r="C60" s="91"/>
    </row>
    <row r="61" spans="1:5" x14ac:dyDescent="0.25">
      <c r="A61" s="37">
        <f t="shared" si="3"/>
        <v>430</v>
      </c>
      <c r="B61" s="14" t="s">
        <v>29</v>
      </c>
      <c r="C61" s="91"/>
    </row>
    <row r="62" spans="1:5" x14ac:dyDescent="0.25">
      <c r="A62" s="37">
        <f t="shared" si="3"/>
        <v>440</v>
      </c>
      <c r="B62" s="29" t="s">
        <v>72</v>
      </c>
      <c r="C62" s="92"/>
    </row>
    <row r="63" spans="1:5" x14ac:dyDescent="0.25">
      <c r="A63" s="37">
        <f t="shared" si="3"/>
        <v>450</v>
      </c>
      <c r="B63" s="29" t="s">
        <v>73</v>
      </c>
      <c r="C63" s="92"/>
    </row>
    <row r="64" spans="1:5" x14ac:dyDescent="0.25">
      <c r="A64" s="37">
        <f t="shared" si="3"/>
        <v>460</v>
      </c>
      <c r="B64" s="14" t="s">
        <v>30</v>
      </c>
      <c r="C64" s="91"/>
    </row>
    <row r="65" spans="1:4" x14ac:dyDescent="0.25">
      <c r="A65" s="37">
        <f t="shared" si="3"/>
        <v>470</v>
      </c>
      <c r="B65" s="29" t="s">
        <v>31</v>
      </c>
      <c r="C65" s="91"/>
    </row>
    <row r="66" spans="1:4" x14ac:dyDescent="0.25">
      <c r="A66" s="37">
        <f t="shared" si="3"/>
        <v>480</v>
      </c>
      <c r="B66" s="14" t="s">
        <v>208</v>
      </c>
      <c r="C66" s="91"/>
      <c r="D66" s="20"/>
    </row>
    <row r="67" spans="1:4" s="30" customFormat="1" x14ac:dyDescent="0.25">
      <c r="A67" s="37" t="s">
        <v>197</v>
      </c>
      <c r="B67" s="14" t="s">
        <v>198</v>
      </c>
      <c r="C67" s="90" t="s">
        <v>157</v>
      </c>
      <c r="D67" s="33"/>
    </row>
    <row r="68" spans="1:4" s="30" customFormat="1" x14ac:dyDescent="0.25">
      <c r="A68" s="37" t="s">
        <v>199</v>
      </c>
      <c r="B68" s="14" t="s">
        <v>200</v>
      </c>
      <c r="C68" s="90" t="s">
        <v>157</v>
      </c>
      <c r="D68" s="33"/>
    </row>
    <row r="69" spans="1:4" x14ac:dyDescent="0.25">
      <c r="A69" s="38">
        <f>A66+10</f>
        <v>490</v>
      </c>
      <c r="B69" s="10" t="s">
        <v>42</v>
      </c>
      <c r="C69" s="31">
        <f>SUM(C59:C66)</f>
        <v>0</v>
      </c>
    </row>
    <row r="70" spans="1:4" ht="15.75" x14ac:dyDescent="0.25">
      <c r="A70" s="47"/>
      <c r="B70" s="45" t="s">
        <v>43</v>
      </c>
      <c r="C70" s="46"/>
    </row>
    <row r="71" spans="1:4" x14ac:dyDescent="0.25">
      <c r="A71" s="37">
        <f>A69+10</f>
        <v>500</v>
      </c>
      <c r="B71" s="14" t="s">
        <v>32</v>
      </c>
      <c r="C71" s="91"/>
    </row>
    <row r="72" spans="1:4" x14ac:dyDescent="0.25">
      <c r="A72" s="37">
        <f t="shared" ref="A72:A80" si="4">A71+10</f>
        <v>510</v>
      </c>
      <c r="B72" s="14" t="s">
        <v>33</v>
      </c>
      <c r="C72" s="91"/>
    </row>
    <row r="73" spans="1:4" x14ac:dyDescent="0.25">
      <c r="A73" s="37">
        <f t="shared" si="4"/>
        <v>520</v>
      </c>
      <c r="B73" s="14" t="s">
        <v>34</v>
      </c>
      <c r="C73" s="91"/>
    </row>
    <row r="74" spans="1:4" x14ac:dyDescent="0.25">
      <c r="A74" s="37">
        <f t="shared" si="4"/>
        <v>530</v>
      </c>
      <c r="B74" s="14" t="s">
        <v>35</v>
      </c>
      <c r="C74" s="91"/>
    </row>
    <row r="75" spans="1:4" x14ac:dyDescent="0.25">
      <c r="A75" s="37">
        <f t="shared" si="4"/>
        <v>540</v>
      </c>
      <c r="B75" s="14" t="s">
        <v>36</v>
      </c>
      <c r="C75" s="91"/>
    </row>
    <row r="76" spans="1:4" x14ac:dyDescent="0.25">
      <c r="A76" s="37">
        <f t="shared" si="4"/>
        <v>550</v>
      </c>
      <c r="B76" s="14" t="s">
        <v>107</v>
      </c>
      <c r="C76" s="91"/>
    </row>
    <row r="77" spans="1:4" x14ac:dyDescent="0.25">
      <c r="A77" s="37">
        <f t="shared" si="4"/>
        <v>560</v>
      </c>
      <c r="B77" s="14" t="s">
        <v>61</v>
      </c>
      <c r="C77" s="91"/>
    </row>
    <row r="78" spans="1:4" x14ac:dyDescent="0.25">
      <c r="A78" s="37">
        <f t="shared" si="4"/>
        <v>570</v>
      </c>
      <c r="B78" s="14" t="s">
        <v>37</v>
      </c>
      <c r="C78" s="91"/>
    </row>
    <row r="79" spans="1:4" x14ac:dyDescent="0.25">
      <c r="A79" s="37">
        <f t="shared" si="4"/>
        <v>580</v>
      </c>
      <c r="B79" s="14" t="s">
        <v>62</v>
      </c>
      <c r="C79" s="91"/>
    </row>
    <row r="80" spans="1:4" x14ac:dyDescent="0.25">
      <c r="A80" s="37">
        <f t="shared" si="4"/>
        <v>590</v>
      </c>
      <c r="B80" s="14" t="s">
        <v>209</v>
      </c>
      <c r="C80" s="91"/>
      <c r="D80" s="20"/>
    </row>
    <row r="81" spans="1:4" s="30" customFormat="1" x14ac:dyDescent="0.25">
      <c r="A81" s="37" t="s">
        <v>201</v>
      </c>
      <c r="B81" s="14" t="s">
        <v>202</v>
      </c>
      <c r="C81" s="90" t="s">
        <v>157</v>
      </c>
      <c r="D81" s="33"/>
    </row>
    <row r="82" spans="1:4" s="30" customFormat="1" x14ac:dyDescent="0.25">
      <c r="A82" s="37" t="s">
        <v>203</v>
      </c>
      <c r="B82" s="14" t="s">
        <v>204</v>
      </c>
      <c r="C82" s="90" t="s">
        <v>157</v>
      </c>
      <c r="D82" s="33"/>
    </row>
    <row r="83" spans="1:4" x14ac:dyDescent="0.25">
      <c r="A83" s="38">
        <f>A80+10</f>
        <v>600</v>
      </c>
      <c r="B83" s="10" t="s">
        <v>44</v>
      </c>
      <c r="C83" s="31">
        <f>SUM(C71:C80)</f>
        <v>0</v>
      </c>
    </row>
    <row r="84" spans="1:4" x14ac:dyDescent="0.25">
      <c r="A84" s="38">
        <f t="shared" ref="A84:A91" si="5">A83+10</f>
        <v>610</v>
      </c>
      <c r="B84" s="15" t="s">
        <v>63</v>
      </c>
      <c r="C84" s="31">
        <f>C69-C83</f>
        <v>0</v>
      </c>
    </row>
    <row r="85" spans="1:4" x14ac:dyDescent="0.25">
      <c r="A85" s="37">
        <f t="shared" si="5"/>
        <v>620</v>
      </c>
      <c r="B85" s="13" t="s">
        <v>108</v>
      </c>
      <c r="C85" s="91"/>
    </row>
    <row r="86" spans="1:4" x14ac:dyDescent="0.25">
      <c r="A86" s="38">
        <f t="shared" si="5"/>
        <v>630</v>
      </c>
      <c r="B86" s="15" t="s">
        <v>45</v>
      </c>
      <c r="C86" s="31">
        <f>C84-C85</f>
        <v>0</v>
      </c>
    </row>
    <row r="87" spans="1:4" x14ac:dyDescent="0.25">
      <c r="A87" s="37">
        <f t="shared" si="5"/>
        <v>640</v>
      </c>
      <c r="B87" s="16" t="s">
        <v>49</v>
      </c>
      <c r="C87" s="92"/>
    </row>
    <row r="88" spans="1:4" x14ac:dyDescent="0.25">
      <c r="A88" s="37">
        <f t="shared" si="5"/>
        <v>650</v>
      </c>
      <c r="B88" s="13" t="s">
        <v>46</v>
      </c>
      <c r="C88" s="91"/>
    </row>
    <row r="89" spans="1:4" x14ac:dyDescent="0.25">
      <c r="A89" s="38">
        <f t="shared" si="5"/>
        <v>660</v>
      </c>
      <c r="B89" s="15" t="s">
        <v>47</v>
      </c>
      <c r="C89" s="31">
        <f>SUM(C86:C88)</f>
        <v>0</v>
      </c>
    </row>
    <row r="90" spans="1:4" x14ac:dyDescent="0.25">
      <c r="A90" s="37">
        <f t="shared" si="5"/>
        <v>670</v>
      </c>
      <c r="B90" s="13" t="s">
        <v>48</v>
      </c>
      <c r="C90" s="91"/>
    </row>
    <row r="91" spans="1:4" x14ac:dyDescent="0.25">
      <c r="A91" s="38">
        <f t="shared" si="5"/>
        <v>680</v>
      </c>
      <c r="B91" s="15" t="s">
        <v>50</v>
      </c>
      <c r="C91" s="31">
        <f>C89+C90</f>
        <v>0</v>
      </c>
    </row>
  </sheetData>
  <sheetProtection algorithmName="SHA-512" hashValue="QokgKJ6KwRkl7fOOEQdJFLlQeTv2F6fVU4b5gc7Svq6N9qjdfiB4VRrQMYrzluxVKcTsuvyCvZtoZ68/I9JzyQ==" saltValue="eY6t3FOK27tx7kWrRC1VFw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" workbookViewId="0">
      <selection activeCell="C25" sqref="C25:C32"/>
    </sheetView>
  </sheetViews>
  <sheetFormatPr defaultRowHeight="15" x14ac:dyDescent="0.25"/>
  <cols>
    <col min="1" max="1" width="11.7109375" style="30" customWidth="1"/>
    <col min="2" max="2" width="92.7109375" bestFit="1" customWidth="1"/>
    <col min="3" max="3" width="15.28515625" bestFit="1" customWidth="1"/>
    <col min="4" max="4" width="15.28515625" customWidth="1"/>
  </cols>
  <sheetData>
    <row r="1" spans="1:4" x14ac:dyDescent="0.25">
      <c r="A1" s="68" t="s">
        <v>135</v>
      </c>
      <c r="B1" s="68"/>
      <c r="C1" s="48"/>
    </row>
    <row r="2" spans="1:4" x14ac:dyDescent="0.25">
      <c r="A2" s="67" t="s">
        <v>51</v>
      </c>
      <c r="B2" s="63"/>
      <c r="C2" s="9"/>
      <c r="D2" s="22"/>
    </row>
    <row r="3" spans="1:4" x14ac:dyDescent="0.25">
      <c r="A3" s="50">
        <v>10</v>
      </c>
      <c r="B3" s="56" t="s">
        <v>145</v>
      </c>
      <c r="C3" s="92"/>
      <c r="D3" s="20"/>
    </row>
    <row r="4" spans="1:4" x14ac:dyDescent="0.25">
      <c r="A4" s="51">
        <f>A3+10</f>
        <v>20</v>
      </c>
      <c r="B4" s="69" t="s">
        <v>146</v>
      </c>
      <c r="C4" s="92"/>
    </row>
    <row r="5" spans="1:4" x14ac:dyDescent="0.25">
      <c r="A5" s="50">
        <f>A4+10</f>
        <v>30</v>
      </c>
      <c r="B5" s="56" t="s">
        <v>147</v>
      </c>
      <c r="C5" s="92"/>
    </row>
    <row r="6" spans="1:4" x14ac:dyDescent="0.25">
      <c r="A6" s="50">
        <f>A5+10</f>
        <v>40</v>
      </c>
      <c r="B6" s="56" t="s">
        <v>148</v>
      </c>
      <c r="C6" s="92"/>
    </row>
    <row r="7" spans="1:4" x14ac:dyDescent="0.25">
      <c r="A7" s="52">
        <f>A6+10</f>
        <v>50</v>
      </c>
      <c r="B7" s="64" t="s">
        <v>112</v>
      </c>
      <c r="C7" s="31">
        <f>C5+C3</f>
        <v>0</v>
      </c>
    </row>
    <row r="8" spans="1:4" x14ac:dyDescent="0.25">
      <c r="A8" s="52">
        <f>A7+10</f>
        <v>60</v>
      </c>
      <c r="B8" s="64" t="s">
        <v>113</v>
      </c>
      <c r="C8" s="31">
        <f>C4+C6</f>
        <v>0</v>
      </c>
    </row>
    <row r="9" spans="1:4" x14ac:dyDescent="0.25">
      <c r="A9" s="67" t="s">
        <v>110</v>
      </c>
      <c r="B9" s="63"/>
      <c r="C9" s="9"/>
      <c r="D9" s="22"/>
    </row>
    <row r="10" spans="1:4" x14ac:dyDescent="0.25">
      <c r="A10" s="50">
        <f>A8+10</f>
        <v>70</v>
      </c>
      <c r="B10" s="18" t="s">
        <v>77</v>
      </c>
      <c r="C10" s="92"/>
    </row>
    <row r="11" spans="1:4" x14ac:dyDescent="0.25">
      <c r="A11" s="50">
        <f>A10+10</f>
        <v>80</v>
      </c>
      <c r="B11" s="18" t="s">
        <v>78</v>
      </c>
      <c r="C11" s="92"/>
    </row>
    <row r="12" spans="1:4" x14ac:dyDescent="0.25">
      <c r="A12" s="70" t="s">
        <v>52</v>
      </c>
      <c r="B12" s="65"/>
      <c r="C12" s="9"/>
      <c r="D12" s="17"/>
    </row>
    <row r="13" spans="1:4" x14ac:dyDescent="0.25">
      <c r="A13" s="50">
        <f>A11+10</f>
        <v>90</v>
      </c>
      <c r="B13" s="18" t="s">
        <v>121</v>
      </c>
      <c r="C13" s="92"/>
    </row>
    <row r="14" spans="1:4" x14ac:dyDescent="0.25">
      <c r="A14" s="50">
        <f>A13+10</f>
        <v>100</v>
      </c>
      <c r="B14" s="18" t="s">
        <v>120</v>
      </c>
      <c r="C14" s="92"/>
    </row>
    <row r="15" spans="1:4" x14ac:dyDescent="0.25">
      <c r="A15" s="70" t="s">
        <v>53</v>
      </c>
      <c r="B15" s="65"/>
      <c r="C15" s="9"/>
      <c r="D15" s="22"/>
    </row>
    <row r="16" spans="1:4" x14ac:dyDescent="0.25">
      <c r="A16" s="50">
        <f>A14+10</f>
        <v>110</v>
      </c>
      <c r="B16" s="18" t="s">
        <v>55</v>
      </c>
      <c r="C16" s="91"/>
      <c r="D16" s="20"/>
    </row>
    <row r="17" spans="1:4" x14ac:dyDescent="0.25">
      <c r="A17" s="50">
        <f>A16+10</f>
        <v>120</v>
      </c>
      <c r="B17" s="18" t="s">
        <v>56</v>
      </c>
      <c r="C17" s="91"/>
    </row>
    <row r="18" spans="1:4" x14ac:dyDescent="0.25">
      <c r="A18" s="50">
        <f>A17+10</f>
        <v>130</v>
      </c>
      <c r="B18" s="18" t="s">
        <v>54</v>
      </c>
      <c r="C18" s="91"/>
    </row>
    <row r="19" spans="1:4" x14ac:dyDescent="0.25">
      <c r="A19" s="50">
        <f>A18+10</f>
        <v>140</v>
      </c>
      <c r="B19" s="18" t="s">
        <v>141</v>
      </c>
      <c r="C19" s="91"/>
    </row>
    <row r="20" spans="1:4" x14ac:dyDescent="0.25">
      <c r="A20" s="70" t="s">
        <v>93</v>
      </c>
      <c r="B20" s="65"/>
      <c r="C20" s="9"/>
      <c r="D20" s="22"/>
    </row>
    <row r="21" spans="1:4" x14ac:dyDescent="0.25">
      <c r="A21" s="50">
        <f>A19+10</f>
        <v>150</v>
      </c>
      <c r="B21" s="18" t="s">
        <v>105</v>
      </c>
      <c r="C21" s="91"/>
      <c r="D21" s="20"/>
    </row>
    <row r="22" spans="1:4" x14ac:dyDescent="0.25">
      <c r="A22" s="50">
        <f>A21+10</f>
        <v>160</v>
      </c>
      <c r="B22" s="18" t="s">
        <v>106</v>
      </c>
      <c r="C22" s="91"/>
    </row>
    <row r="23" spans="1:4" x14ac:dyDescent="0.25">
      <c r="A23" s="50">
        <f>A22+10</f>
        <v>170</v>
      </c>
      <c r="B23" s="18" t="s">
        <v>54</v>
      </c>
      <c r="C23" s="91"/>
    </row>
    <row r="24" spans="1:4" x14ac:dyDescent="0.25">
      <c r="A24" s="67" t="s">
        <v>76</v>
      </c>
      <c r="B24" s="63"/>
      <c r="C24" s="9"/>
      <c r="D24" s="22"/>
    </row>
    <row r="25" spans="1:4" x14ac:dyDescent="0.25">
      <c r="A25" s="53">
        <f>A23+10</f>
        <v>180</v>
      </c>
      <c r="B25" s="56" t="s">
        <v>82</v>
      </c>
      <c r="C25" s="92"/>
      <c r="D25" s="25"/>
    </row>
    <row r="26" spans="1:4" x14ac:dyDescent="0.25">
      <c r="A26" s="53">
        <f>A25+10</f>
        <v>190</v>
      </c>
      <c r="B26" s="56" t="s">
        <v>83</v>
      </c>
      <c r="C26" s="92"/>
      <c r="D26" s="25"/>
    </row>
    <row r="27" spans="1:4" x14ac:dyDescent="0.25">
      <c r="A27" s="53">
        <f t="shared" ref="A27:A32" si="0">A26+10</f>
        <v>200</v>
      </c>
      <c r="B27" s="56" t="s">
        <v>84</v>
      </c>
      <c r="C27" s="92"/>
      <c r="D27" s="20"/>
    </row>
    <row r="28" spans="1:4" x14ac:dyDescent="0.25">
      <c r="A28" s="53">
        <f t="shared" si="0"/>
        <v>210</v>
      </c>
      <c r="B28" s="56" t="s">
        <v>85</v>
      </c>
      <c r="C28" s="92"/>
      <c r="D28" s="20"/>
    </row>
    <row r="29" spans="1:4" x14ac:dyDescent="0.25">
      <c r="A29" s="53">
        <f t="shared" si="0"/>
        <v>220</v>
      </c>
      <c r="B29" s="56" t="s">
        <v>90</v>
      </c>
      <c r="C29" s="92"/>
      <c r="D29" s="20"/>
    </row>
    <row r="30" spans="1:4" x14ac:dyDescent="0.25">
      <c r="A30" s="53">
        <f t="shared" si="0"/>
        <v>230</v>
      </c>
      <c r="B30" s="56" t="s">
        <v>91</v>
      </c>
      <c r="C30" s="92"/>
      <c r="D30" s="20"/>
    </row>
    <row r="31" spans="1:4" s="30" customFormat="1" x14ac:dyDescent="0.25">
      <c r="A31" s="53">
        <f t="shared" si="0"/>
        <v>240</v>
      </c>
      <c r="B31" s="56" t="s">
        <v>124</v>
      </c>
      <c r="C31" s="92"/>
      <c r="D31" s="33"/>
    </row>
    <row r="32" spans="1:4" s="30" customFormat="1" x14ac:dyDescent="0.25">
      <c r="A32" s="53">
        <f t="shared" si="0"/>
        <v>250</v>
      </c>
      <c r="B32" s="56" t="s">
        <v>125</v>
      </c>
      <c r="C32" s="92"/>
      <c r="D32" s="33"/>
    </row>
    <row r="33" spans="1:5" x14ac:dyDescent="0.25">
      <c r="A33" s="54">
        <f>A32+10</f>
        <v>260</v>
      </c>
      <c r="B33" s="31" t="s">
        <v>99</v>
      </c>
      <c r="C33" s="31">
        <f>C25+C27+C29+C31</f>
        <v>0</v>
      </c>
    </row>
    <row r="34" spans="1:5" x14ac:dyDescent="0.25">
      <c r="A34" s="54">
        <f>A33+10</f>
        <v>270</v>
      </c>
      <c r="B34" s="31" t="s">
        <v>102</v>
      </c>
      <c r="C34" s="31">
        <f>C26+C28+C30+C32</f>
        <v>0</v>
      </c>
    </row>
    <row r="35" spans="1:5" x14ac:dyDescent="0.25">
      <c r="A35" s="55"/>
    </row>
    <row r="39" spans="1:5" x14ac:dyDescent="0.25">
      <c r="E39" s="30"/>
    </row>
    <row r="40" spans="1:5" x14ac:dyDescent="0.25">
      <c r="E40" s="30"/>
    </row>
    <row r="41" spans="1:5" x14ac:dyDescent="0.25">
      <c r="E41" s="30"/>
    </row>
    <row r="42" spans="1:5" x14ac:dyDescent="0.25">
      <c r="E42" s="30"/>
    </row>
    <row r="43" spans="1:5" x14ac:dyDescent="0.25">
      <c r="E43" s="30"/>
    </row>
    <row r="44" spans="1:5" x14ac:dyDescent="0.25">
      <c r="E44" s="30"/>
    </row>
    <row r="45" spans="1:5" x14ac:dyDescent="0.25">
      <c r="E45" s="30"/>
    </row>
    <row r="46" spans="1:5" x14ac:dyDescent="0.25">
      <c r="E46" s="30"/>
    </row>
    <row r="47" spans="1:5" x14ac:dyDescent="0.25">
      <c r="E47" s="30"/>
    </row>
    <row r="48" spans="1:5" x14ac:dyDescent="0.25">
      <c r="E48" s="30"/>
    </row>
    <row r="49" spans="5:5" x14ac:dyDescent="0.25">
      <c r="E49" s="30"/>
    </row>
    <row r="50" spans="5:5" x14ac:dyDescent="0.25">
      <c r="E50" s="30"/>
    </row>
    <row r="51" spans="5:5" x14ac:dyDescent="0.25">
      <c r="E51" s="30"/>
    </row>
    <row r="52" spans="5:5" x14ac:dyDescent="0.25">
      <c r="E52" s="30"/>
    </row>
    <row r="53" spans="5:5" x14ac:dyDescent="0.25">
      <c r="E53" s="30"/>
    </row>
    <row r="54" spans="5:5" x14ac:dyDescent="0.25">
      <c r="E54" s="30"/>
    </row>
    <row r="55" spans="5:5" x14ac:dyDescent="0.25">
      <c r="E55" s="30"/>
    </row>
    <row r="56" spans="5:5" x14ac:dyDescent="0.25">
      <c r="E56" s="30"/>
    </row>
    <row r="57" spans="5:5" x14ac:dyDescent="0.25">
      <c r="E57" s="30"/>
    </row>
    <row r="58" spans="5:5" x14ac:dyDescent="0.25">
      <c r="E58" s="30"/>
    </row>
    <row r="59" spans="5:5" x14ac:dyDescent="0.25">
      <c r="E59" s="30"/>
    </row>
    <row r="60" spans="5:5" x14ac:dyDescent="0.25">
      <c r="E60" s="30"/>
    </row>
    <row r="61" spans="5:5" x14ac:dyDescent="0.25">
      <c r="E61" s="30"/>
    </row>
    <row r="62" spans="5:5" ht="15" customHeight="1" x14ac:dyDescent="0.25">
      <c r="E62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22" sqref="B22"/>
    </sheetView>
  </sheetViews>
  <sheetFormatPr defaultRowHeight="15" x14ac:dyDescent="0.25"/>
  <cols>
    <col min="1" max="1" width="9.140625" style="30"/>
    <col min="2" max="2" width="83.5703125" bestFit="1" customWidth="1"/>
    <col min="3" max="3" width="15.28515625" bestFit="1" customWidth="1"/>
    <col min="4" max="4" width="15.7109375" customWidth="1"/>
  </cols>
  <sheetData>
    <row r="1" spans="1:6" x14ac:dyDescent="0.25">
      <c r="A1" s="68" t="s">
        <v>136</v>
      </c>
      <c r="B1" s="68"/>
      <c r="C1" s="48"/>
    </row>
    <row r="2" spans="1:6" x14ac:dyDescent="0.25">
      <c r="A2" s="63" t="s">
        <v>51</v>
      </c>
      <c r="B2" s="63"/>
      <c r="C2" s="9"/>
      <c r="D2" s="22"/>
    </row>
    <row r="3" spans="1:6" s="30" customFormat="1" x14ac:dyDescent="0.25">
      <c r="A3" s="88" t="s">
        <v>130</v>
      </c>
      <c r="B3" s="56" t="s">
        <v>143</v>
      </c>
      <c r="C3" s="92"/>
    </row>
    <row r="4" spans="1:6" s="30" customFormat="1" x14ac:dyDescent="0.25">
      <c r="A4" s="88" t="s">
        <v>111</v>
      </c>
      <c r="B4" s="56" t="s">
        <v>150</v>
      </c>
      <c r="C4" s="92"/>
    </row>
    <row r="5" spans="1:6" s="30" customFormat="1" x14ac:dyDescent="0.25">
      <c r="A5" s="88" t="s">
        <v>158</v>
      </c>
      <c r="B5" s="56" t="s">
        <v>144</v>
      </c>
      <c r="C5" s="92"/>
      <c r="F5" s="56"/>
    </row>
    <row r="6" spans="1:6" s="30" customFormat="1" x14ac:dyDescent="0.25">
      <c r="A6" s="88" t="s">
        <v>159</v>
      </c>
      <c r="B6" s="56" t="s">
        <v>149</v>
      </c>
      <c r="C6" s="92"/>
      <c r="F6" s="56"/>
    </row>
    <row r="7" spans="1:6" s="30" customFormat="1" x14ac:dyDescent="0.25">
      <c r="A7" s="89" t="s">
        <v>160</v>
      </c>
      <c r="B7" s="64" t="s">
        <v>128</v>
      </c>
      <c r="C7" s="31">
        <f>C3+C5</f>
        <v>0</v>
      </c>
    </row>
    <row r="8" spans="1:6" x14ac:dyDescent="0.25">
      <c r="A8" s="89" t="s">
        <v>161</v>
      </c>
      <c r="B8" s="64" t="s">
        <v>129</v>
      </c>
      <c r="C8" s="31">
        <f>C4+C6</f>
        <v>0</v>
      </c>
      <c r="D8" s="30"/>
    </row>
    <row r="9" spans="1:6" x14ac:dyDescent="0.25">
      <c r="A9" s="63" t="s">
        <v>110</v>
      </c>
      <c r="B9" s="63"/>
      <c r="C9" s="9"/>
      <c r="D9" s="22"/>
    </row>
    <row r="10" spans="1:6" x14ac:dyDescent="0.25">
      <c r="A10" s="35" t="s">
        <v>162</v>
      </c>
      <c r="B10" s="18" t="s">
        <v>74</v>
      </c>
      <c r="C10" s="92"/>
    </row>
    <row r="11" spans="1:6" x14ac:dyDescent="0.25">
      <c r="A11" s="35" t="s">
        <v>163</v>
      </c>
      <c r="B11" s="18" t="s">
        <v>79</v>
      </c>
      <c r="C11" s="92"/>
      <c r="D11" s="27"/>
    </row>
    <row r="12" spans="1:6" x14ac:dyDescent="0.25">
      <c r="A12" s="65" t="s">
        <v>52</v>
      </c>
      <c r="B12" s="65"/>
      <c r="C12" s="9"/>
      <c r="D12" s="17"/>
    </row>
    <row r="13" spans="1:6" x14ac:dyDescent="0.25">
      <c r="A13" s="35" t="s">
        <v>164</v>
      </c>
      <c r="B13" s="18" t="s">
        <v>122</v>
      </c>
      <c r="C13" s="92"/>
    </row>
    <row r="14" spans="1:6" x14ac:dyDescent="0.25">
      <c r="A14" s="35" t="s">
        <v>165</v>
      </c>
      <c r="B14" s="18" t="s">
        <v>123</v>
      </c>
      <c r="C14" s="92"/>
    </row>
    <row r="15" spans="1:6" x14ac:dyDescent="0.25">
      <c r="A15" s="65" t="s">
        <v>53</v>
      </c>
      <c r="B15" s="65"/>
      <c r="C15" s="9"/>
      <c r="D15" s="22"/>
    </row>
    <row r="16" spans="1:6" x14ac:dyDescent="0.25">
      <c r="A16" s="35" t="s">
        <v>166</v>
      </c>
      <c r="B16" s="18" t="s">
        <v>94</v>
      </c>
      <c r="C16" s="91"/>
      <c r="D16" s="20"/>
    </row>
    <row r="17" spans="1:5" x14ac:dyDescent="0.25">
      <c r="A17" s="35" t="s">
        <v>167</v>
      </c>
      <c r="B17" s="18" t="s">
        <v>95</v>
      </c>
      <c r="C17" s="91"/>
    </row>
    <row r="18" spans="1:5" x14ac:dyDescent="0.25">
      <c r="A18" s="35" t="s">
        <v>168</v>
      </c>
      <c r="B18" s="18" t="s">
        <v>96</v>
      </c>
      <c r="C18" s="91"/>
    </row>
    <row r="19" spans="1:5" x14ac:dyDescent="0.25">
      <c r="A19" s="35" t="s">
        <v>169</v>
      </c>
      <c r="B19" s="18" t="s">
        <v>142</v>
      </c>
      <c r="C19" s="91"/>
    </row>
    <row r="20" spans="1:5" x14ac:dyDescent="0.25">
      <c r="A20" s="65" t="s">
        <v>93</v>
      </c>
      <c r="B20" s="65"/>
      <c r="C20" s="9"/>
      <c r="D20" s="22"/>
    </row>
    <row r="21" spans="1:5" x14ac:dyDescent="0.25">
      <c r="A21" s="35" t="s">
        <v>170</v>
      </c>
      <c r="B21" s="18" t="s">
        <v>97</v>
      </c>
      <c r="C21" s="91"/>
      <c r="D21" s="20"/>
    </row>
    <row r="22" spans="1:5" x14ac:dyDescent="0.25">
      <c r="A22" s="35" t="s">
        <v>171</v>
      </c>
      <c r="B22" s="18" t="s">
        <v>98</v>
      </c>
      <c r="C22" s="91"/>
    </row>
    <row r="23" spans="1:5" x14ac:dyDescent="0.25">
      <c r="A23" s="35" t="s">
        <v>172</v>
      </c>
      <c r="B23" s="18" t="s">
        <v>96</v>
      </c>
      <c r="C23" s="91"/>
    </row>
    <row r="24" spans="1:5" x14ac:dyDescent="0.25">
      <c r="A24" s="63" t="s">
        <v>76</v>
      </c>
      <c r="B24" s="63"/>
      <c r="C24" s="9"/>
      <c r="D24" s="25"/>
    </row>
    <row r="25" spans="1:5" x14ac:dyDescent="0.25">
      <c r="A25" s="35" t="s">
        <v>173</v>
      </c>
      <c r="B25" s="56" t="s">
        <v>80</v>
      </c>
      <c r="C25" s="92"/>
      <c r="D25" s="25"/>
    </row>
    <row r="26" spans="1:5" x14ac:dyDescent="0.25">
      <c r="A26" s="35" t="s">
        <v>174</v>
      </c>
      <c r="B26" s="56" t="s">
        <v>81</v>
      </c>
      <c r="C26" s="92"/>
      <c r="D26" s="25"/>
    </row>
    <row r="27" spans="1:5" x14ac:dyDescent="0.25">
      <c r="A27" s="35" t="s">
        <v>175</v>
      </c>
      <c r="B27" s="56" t="s">
        <v>86</v>
      </c>
      <c r="C27" s="92"/>
      <c r="D27" s="20"/>
    </row>
    <row r="28" spans="1:5" x14ac:dyDescent="0.25">
      <c r="A28" s="35" t="s">
        <v>176</v>
      </c>
      <c r="B28" s="56" t="s">
        <v>87</v>
      </c>
      <c r="C28" s="92"/>
      <c r="D28" s="20"/>
    </row>
    <row r="29" spans="1:5" x14ac:dyDescent="0.25">
      <c r="A29" s="35" t="s">
        <v>177</v>
      </c>
      <c r="B29" s="56" t="s">
        <v>88</v>
      </c>
      <c r="C29" s="92"/>
    </row>
    <row r="30" spans="1:5" x14ac:dyDescent="0.25">
      <c r="A30" s="35" t="s">
        <v>178</v>
      </c>
      <c r="B30" s="56" t="s">
        <v>89</v>
      </c>
      <c r="C30" s="92"/>
    </row>
    <row r="31" spans="1:5" s="30" customFormat="1" x14ac:dyDescent="0.25">
      <c r="A31" s="35" t="s">
        <v>179</v>
      </c>
      <c r="B31" s="56" t="s">
        <v>126</v>
      </c>
      <c r="C31" s="92"/>
    </row>
    <row r="32" spans="1:5" s="30" customFormat="1" x14ac:dyDescent="0.25">
      <c r="A32" s="35" t="s">
        <v>180</v>
      </c>
      <c r="B32" s="56" t="s">
        <v>127</v>
      </c>
      <c r="C32" s="92"/>
      <c r="D32" s="33"/>
      <c r="E32" s="66"/>
    </row>
    <row r="33" spans="1:4" x14ac:dyDescent="0.25">
      <c r="A33" s="36" t="s">
        <v>181</v>
      </c>
      <c r="B33" s="64" t="s">
        <v>100</v>
      </c>
      <c r="C33" s="31">
        <f>C25+C27+C29+C31</f>
        <v>0</v>
      </c>
      <c r="D33" s="33"/>
    </row>
    <row r="34" spans="1:4" x14ac:dyDescent="0.25">
      <c r="A34" s="36" t="s">
        <v>182</v>
      </c>
      <c r="B34" s="64" t="s">
        <v>101</v>
      </c>
      <c r="C34" s="31">
        <f>C26+C28+C30+C32</f>
        <v>0</v>
      </c>
      <c r="D34" s="33"/>
    </row>
    <row r="35" spans="1:4" x14ac:dyDescent="0.25">
      <c r="B35" s="24"/>
      <c r="C35" s="2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20" sqref="F20"/>
    </sheetView>
  </sheetViews>
  <sheetFormatPr defaultRowHeight="15" x14ac:dyDescent="0.25"/>
  <cols>
    <col min="1" max="1" width="11.140625" style="59" customWidth="1"/>
    <col min="2" max="2" width="70" bestFit="1" customWidth="1"/>
    <col min="3" max="3" width="15.42578125" bestFit="1" customWidth="1"/>
  </cols>
  <sheetData>
    <row r="1" spans="1:3" x14ac:dyDescent="0.25">
      <c r="A1" s="57" t="s">
        <v>137</v>
      </c>
      <c r="B1" s="71"/>
      <c r="C1" s="71"/>
    </row>
    <row r="2" spans="1:3" x14ac:dyDescent="0.25">
      <c r="A2" s="58" t="s">
        <v>71</v>
      </c>
      <c r="B2" s="72"/>
      <c r="C2" s="72"/>
    </row>
    <row r="3" spans="1:3" x14ac:dyDescent="0.25">
      <c r="A3" s="73">
        <v>10</v>
      </c>
      <c r="B3" s="60" t="s">
        <v>117</v>
      </c>
      <c r="C3" s="93"/>
    </row>
    <row r="4" spans="1:3" s="30" customFormat="1" x14ac:dyDescent="0.25">
      <c r="A4" s="73">
        <f>A3+10</f>
        <v>20</v>
      </c>
      <c r="B4" s="7" t="s">
        <v>68</v>
      </c>
      <c r="C4" s="93"/>
    </row>
    <row r="5" spans="1:3" s="30" customFormat="1" x14ac:dyDescent="0.25">
      <c r="A5" s="73">
        <f>A4+10</f>
        <v>30</v>
      </c>
      <c r="B5" s="7" t="s">
        <v>114</v>
      </c>
      <c r="C5" s="93"/>
    </row>
    <row r="6" spans="1:3" s="30" customFormat="1" x14ac:dyDescent="0.25">
      <c r="A6" s="75">
        <f>A5+10</f>
        <v>40</v>
      </c>
      <c r="B6" s="21" t="s">
        <v>115</v>
      </c>
      <c r="C6" s="74">
        <f>SUM(C3:C5)</f>
        <v>0</v>
      </c>
    </row>
    <row r="7" spans="1:3" x14ac:dyDescent="0.25">
      <c r="A7" s="73">
        <f>A6+10</f>
        <v>50</v>
      </c>
      <c r="B7" s="7" t="s">
        <v>70</v>
      </c>
      <c r="C7" s="93"/>
    </row>
    <row r="8" spans="1:3" x14ac:dyDescent="0.25">
      <c r="A8" s="73">
        <f t="shared" ref="A8:A12" si="0">A7+10</f>
        <v>60</v>
      </c>
      <c r="B8" s="56" t="s">
        <v>69</v>
      </c>
      <c r="C8" s="94"/>
    </row>
    <row r="9" spans="1:3" x14ac:dyDescent="0.25">
      <c r="A9" s="73">
        <f t="shared" si="0"/>
        <v>70</v>
      </c>
      <c r="B9" s="78" t="s">
        <v>132</v>
      </c>
      <c r="C9" s="93"/>
    </row>
    <row r="10" spans="1:3" x14ac:dyDescent="0.25">
      <c r="A10" s="73">
        <f t="shared" si="0"/>
        <v>80</v>
      </c>
      <c r="B10" s="78" t="s">
        <v>133</v>
      </c>
      <c r="C10" s="93"/>
    </row>
    <row r="11" spans="1:3" x14ac:dyDescent="0.25">
      <c r="A11" s="73">
        <f t="shared" si="0"/>
        <v>90</v>
      </c>
      <c r="B11" s="78" t="s">
        <v>134</v>
      </c>
      <c r="C11" s="93"/>
    </row>
    <row r="12" spans="1:3" x14ac:dyDescent="0.25">
      <c r="A12" s="73">
        <f t="shared" si="0"/>
        <v>100</v>
      </c>
      <c r="B12" s="78" t="s">
        <v>67</v>
      </c>
      <c r="C12" s="93"/>
    </row>
    <row r="13" spans="1:3" x14ac:dyDescent="0.25">
      <c r="A13" s="73" t="s">
        <v>151</v>
      </c>
      <c r="B13" s="78" t="s">
        <v>152</v>
      </c>
      <c r="C13" s="95"/>
    </row>
    <row r="14" spans="1:3" x14ac:dyDescent="0.25">
      <c r="A14" s="73" t="s">
        <v>153</v>
      </c>
      <c r="B14" s="78" t="s">
        <v>154</v>
      </c>
      <c r="C14" s="95"/>
    </row>
    <row r="15" spans="1:3" s="30" customFormat="1" x14ac:dyDescent="0.25">
      <c r="A15" s="75">
        <f>A12+5</f>
        <v>105</v>
      </c>
      <c r="B15" s="87" t="s">
        <v>155</v>
      </c>
      <c r="C15" s="74">
        <f>SUM(C6:C14)</f>
        <v>0</v>
      </c>
    </row>
    <row r="16" spans="1:3" x14ac:dyDescent="0.25">
      <c r="A16" s="73">
        <f>A12+10</f>
        <v>110</v>
      </c>
      <c r="B16" s="80" t="s">
        <v>109</v>
      </c>
      <c r="C16" s="95"/>
    </row>
    <row r="17" spans="1:3" x14ac:dyDescent="0.25">
      <c r="A17" s="75">
        <f>A16+5</f>
        <v>115</v>
      </c>
      <c r="B17" s="87" t="s">
        <v>156</v>
      </c>
      <c r="C17" s="74">
        <f>C15-C16</f>
        <v>0</v>
      </c>
    </row>
    <row r="18" spans="1:3" x14ac:dyDescent="0.25">
      <c r="A18" s="81"/>
      <c r="B18" s="49"/>
      <c r="C18" s="82"/>
    </row>
    <row r="19" spans="1:3" x14ac:dyDescent="0.25">
      <c r="A19" s="83" t="s">
        <v>51</v>
      </c>
      <c r="B19" s="84"/>
      <c r="C19" s="84"/>
    </row>
    <row r="20" spans="1:3" x14ac:dyDescent="0.25">
      <c r="A20" s="76">
        <f>A16+10</f>
        <v>120</v>
      </c>
      <c r="B20" s="56" t="s">
        <v>118</v>
      </c>
      <c r="C20" s="94"/>
    </row>
    <row r="21" spans="1:3" x14ac:dyDescent="0.25">
      <c r="A21" s="79">
        <f>A20+10</f>
        <v>130</v>
      </c>
      <c r="B21" s="85" t="s">
        <v>131</v>
      </c>
      <c r="C21" s="95"/>
    </row>
    <row r="22" spans="1:3" x14ac:dyDescent="0.25">
      <c r="A22" s="86"/>
      <c r="B22" s="82"/>
      <c r="C22" s="82"/>
    </row>
    <row r="23" spans="1:3" x14ac:dyDescent="0.25">
      <c r="A23" s="83" t="s">
        <v>66</v>
      </c>
      <c r="B23" s="84"/>
      <c r="C23" s="84"/>
    </row>
    <row r="24" spans="1:3" x14ac:dyDescent="0.25">
      <c r="A24" s="73">
        <f>A21+10</f>
        <v>140</v>
      </c>
      <c r="B24" s="78" t="s">
        <v>103</v>
      </c>
      <c r="C24" s="93"/>
    </row>
    <row r="25" spans="1:3" x14ac:dyDescent="0.25">
      <c r="A25" s="73">
        <f>A24+10</f>
        <v>150</v>
      </c>
      <c r="B25" s="78" t="s">
        <v>104</v>
      </c>
      <c r="C25" s="93"/>
    </row>
    <row r="26" spans="1:3" x14ac:dyDescent="0.25">
      <c r="A26" s="73">
        <f>A25+10</f>
        <v>160</v>
      </c>
      <c r="B26" s="78" t="s">
        <v>67</v>
      </c>
      <c r="C26" s="93"/>
    </row>
    <row r="27" spans="1:3" x14ac:dyDescent="0.25">
      <c r="A27" s="75">
        <f>A26+10</f>
        <v>170</v>
      </c>
      <c r="B27" s="64" t="s">
        <v>64</v>
      </c>
      <c r="C27" s="74">
        <f>SUM(C24:C26)</f>
        <v>0</v>
      </c>
    </row>
    <row r="28" spans="1:3" x14ac:dyDescent="0.25">
      <c r="A28" s="76">
        <f>A27+10</f>
        <v>180</v>
      </c>
      <c r="B28" s="56" t="s">
        <v>65</v>
      </c>
      <c r="C28" s="77"/>
    </row>
  </sheetData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7" sqref="B17"/>
    </sheetView>
  </sheetViews>
  <sheetFormatPr defaultRowHeight="15" x14ac:dyDescent="0.25"/>
  <cols>
    <col min="1" max="1" width="29.28515625" customWidth="1"/>
    <col min="2" max="2" width="80.140625" customWidth="1"/>
    <col min="3" max="4" width="20.42578125" customWidth="1"/>
  </cols>
  <sheetData>
    <row r="1" spans="1:4" s="96" customFormat="1" ht="30.75" customHeight="1" x14ac:dyDescent="0.2"/>
    <row r="2" spans="1:4" s="98" customFormat="1" ht="15.75" x14ac:dyDescent="0.2">
      <c r="A2" s="97"/>
      <c r="B2" s="97" t="s">
        <v>210</v>
      </c>
      <c r="C2" s="97"/>
      <c r="D2" s="97"/>
    </row>
    <row r="3" spans="1:4" s="101" customFormat="1" ht="25.5" customHeight="1" x14ac:dyDescent="0.2">
      <c r="A3" s="99"/>
      <c r="B3" s="100" t="s">
        <v>210</v>
      </c>
      <c r="C3" s="100"/>
      <c r="D3" s="100"/>
    </row>
    <row r="4" spans="1:4" s="105" customFormat="1" ht="15.75" x14ac:dyDescent="0.25">
      <c r="A4" s="102"/>
      <c r="B4" s="103" t="s">
        <v>211</v>
      </c>
      <c r="C4" s="104" t="s">
        <v>212</v>
      </c>
      <c r="D4" s="104" t="s">
        <v>213</v>
      </c>
    </row>
    <row r="5" spans="1:4" s="96" customFormat="1" ht="45" customHeight="1" x14ac:dyDescent="0.2">
      <c r="A5" s="102" t="s">
        <v>214</v>
      </c>
      <c r="B5" s="106" t="s">
        <v>215</v>
      </c>
      <c r="C5" s="107" t="str">
        <f>CONCATENATE(A5,"_1_PD")</f>
        <v>TD-A-&lt;COUNTRYCODE&gt;_1_PD</v>
      </c>
      <c r="D5" s="107" t="str">
        <f>CONCATENATE(A5,"_2_C")</f>
        <v>TD-A-&lt;COUNTRYCODE&gt;_2_C</v>
      </c>
    </row>
    <row r="6" spans="1:4" s="96" customFormat="1" ht="45.75" customHeight="1" x14ac:dyDescent="0.2">
      <c r="A6" s="102" t="s">
        <v>214</v>
      </c>
      <c r="B6" s="106" t="s">
        <v>215</v>
      </c>
      <c r="C6" s="107" t="str">
        <f t="shared" ref="C6:C7" si="0">CONCATENATE(A6,"_1_PD")</f>
        <v>TD-A-&lt;COUNTRYCODE&gt;_1_PD</v>
      </c>
      <c r="D6" s="107" t="str">
        <f t="shared" ref="D6:D7" si="1">CONCATENATE(A6,"_2_C")</f>
        <v>TD-A-&lt;COUNTRYCODE&gt;_2_C</v>
      </c>
    </row>
    <row r="7" spans="1:4" s="96" customFormat="1" ht="46.5" customHeight="1" x14ac:dyDescent="0.2">
      <c r="A7" s="102" t="s">
        <v>214</v>
      </c>
      <c r="B7" s="106" t="s">
        <v>215</v>
      </c>
      <c r="C7" s="108" t="str">
        <f t="shared" si="0"/>
        <v>TD-A-&lt;COUNTRYCODE&gt;_1_PD</v>
      </c>
      <c r="D7" s="108" t="str">
        <f t="shared" si="1"/>
        <v>TD-A-&lt;COUNTRYCODE&gt;_2_C</v>
      </c>
    </row>
    <row r="8" spans="1:4" s="96" customFormat="1" ht="39.75" customHeight="1" x14ac:dyDescent="0.25">
      <c r="A8" s="109" t="s">
        <v>216</v>
      </c>
      <c r="B8" s="110" t="s">
        <v>217</v>
      </c>
      <c r="C8" s="111" t="str">
        <f>CONCATENATE(A8,"_1_T")</f>
        <v>TD-ATOT_1_T</v>
      </c>
      <c r="D8" s="111" t="str">
        <f>CONCATENATE(A8,"_2_T")</f>
        <v>TD-ATOT_2_T</v>
      </c>
    </row>
    <row r="9" spans="1:4" s="96" customFormat="1" x14ac:dyDescent="0.2"/>
    <row r="10" spans="1:4" s="96" customFormat="1" ht="18" x14ac:dyDescent="0.2">
      <c r="A10" s="112"/>
      <c r="B10" s="113" t="s">
        <v>226</v>
      </c>
      <c r="C10" s="113"/>
      <c r="D10" s="113"/>
    </row>
    <row r="11" spans="1:4" s="96" customFormat="1" ht="18.75" customHeight="1" x14ac:dyDescent="0.2">
      <c r="A11" s="114"/>
      <c r="B11" s="115"/>
      <c r="C11" s="115"/>
      <c r="D11" s="115"/>
    </row>
    <row r="12" spans="1:4" s="98" customFormat="1" ht="33" customHeight="1" x14ac:dyDescent="0.25">
      <c r="A12" s="102" t="s">
        <v>218</v>
      </c>
      <c r="B12" s="116" t="s">
        <v>219</v>
      </c>
      <c r="C12" s="117" t="s">
        <v>220</v>
      </c>
      <c r="D12" s="118"/>
    </row>
    <row r="13" spans="1:4" s="122" customFormat="1" ht="15.75" x14ac:dyDescent="0.25">
      <c r="A13" s="119"/>
      <c r="B13" s="120"/>
      <c r="C13" s="1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1" sqref="B11"/>
    </sheetView>
  </sheetViews>
  <sheetFormatPr defaultRowHeight="15" x14ac:dyDescent="0.25"/>
  <cols>
    <col min="1" max="1" width="28" customWidth="1"/>
    <col min="2" max="2" width="86.7109375" customWidth="1"/>
    <col min="3" max="3" width="24.42578125" customWidth="1"/>
    <col min="4" max="4" width="22.5703125" customWidth="1"/>
  </cols>
  <sheetData>
    <row r="1" spans="1:4" ht="33.75" customHeight="1" x14ac:dyDescent="0.25">
      <c r="A1" s="96"/>
      <c r="B1" s="96"/>
      <c r="C1" s="96"/>
      <c r="D1" s="96"/>
    </row>
    <row r="2" spans="1:4" ht="15.75" x14ac:dyDescent="0.25">
      <c r="A2" s="97"/>
      <c r="B2" s="123" t="s">
        <v>221</v>
      </c>
      <c r="C2" s="123"/>
      <c r="D2" s="123"/>
    </row>
    <row r="3" spans="1:4" ht="20.25" x14ac:dyDescent="0.25">
      <c r="A3" s="99"/>
      <c r="B3" s="100" t="s">
        <v>221</v>
      </c>
      <c r="C3" s="100"/>
      <c r="D3" s="100"/>
    </row>
    <row r="4" spans="1:4" ht="15.75" x14ac:dyDescent="0.25">
      <c r="A4" s="102"/>
      <c r="B4" s="103" t="s">
        <v>211</v>
      </c>
      <c r="C4" s="104" t="s">
        <v>212</v>
      </c>
      <c r="D4" s="104" t="s">
        <v>213</v>
      </c>
    </row>
    <row r="5" spans="1:4" ht="46.5" customHeight="1" x14ac:dyDescent="0.25">
      <c r="A5" s="102" t="s">
        <v>222</v>
      </c>
      <c r="B5" s="106" t="s">
        <v>215</v>
      </c>
      <c r="C5" s="107" t="str">
        <f>CONCATENATE(A5,"_1_PD")</f>
        <v>TD-B-&lt;COUNTRYCODE&gt;_1_PD</v>
      </c>
      <c r="D5" s="107" t="str">
        <f>CONCATENATE(A5,"_2_C")</f>
        <v>TD-B-&lt;COUNTRYCODE&gt;_2_C</v>
      </c>
    </row>
    <row r="6" spans="1:4" ht="45.75" customHeight="1" x14ac:dyDescent="0.25">
      <c r="A6" s="102" t="s">
        <v>222</v>
      </c>
      <c r="B6" s="106" t="s">
        <v>215</v>
      </c>
      <c r="C6" s="107" t="str">
        <f t="shared" ref="C6:C7" si="0">CONCATENATE(A6,"_1_PD")</f>
        <v>TD-B-&lt;COUNTRYCODE&gt;_1_PD</v>
      </c>
      <c r="D6" s="107" t="str">
        <f t="shared" ref="D6:D7" si="1">CONCATENATE(A6,"_2_C")</f>
        <v>TD-B-&lt;COUNTRYCODE&gt;_2_C</v>
      </c>
    </row>
    <row r="7" spans="1:4" ht="49.5" customHeight="1" x14ac:dyDescent="0.25">
      <c r="A7" s="102" t="s">
        <v>222</v>
      </c>
      <c r="B7" s="106" t="s">
        <v>215</v>
      </c>
      <c r="C7" s="108" t="str">
        <f t="shared" si="0"/>
        <v>TD-B-&lt;COUNTRYCODE&gt;_1_PD</v>
      </c>
      <c r="D7" s="108" t="str">
        <f t="shared" si="1"/>
        <v>TD-B-&lt;COUNTRYCODE&gt;_2_C</v>
      </c>
    </row>
    <row r="8" spans="1:4" ht="32.25" customHeight="1" x14ac:dyDescent="0.25">
      <c r="A8" s="109" t="s">
        <v>223</v>
      </c>
      <c r="B8" s="110" t="s">
        <v>224</v>
      </c>
      <c r="C8" s="111" t="str">
        <f>CONCATENATE(A8,"_1_T")</f>
        <v>TD-BTOT_1_T</v>
      </c>
      <c r="D8" s="111" t="str">
        <f>CONCATENATE(A8,"_2_T")</f>
        <v>TD-BTOT_2_T</v>
      </c>
    </row>
    <row r="9" spans="1:4" ht="15.75" x14ac:dyDescent="0.25">
      <c r="A9" s="96"/>
      <c r="B9" s="96"/>
      <c r="C9" s="96"/>
      <c r="D9" s="96"/>
    </row>
    <row r="10" spans="1:4" ht="18" x14ac:dyDescent="0.25">
      <c r="A10" s="112"/>
      <c r="B10" s="124" t="s">
        <v>226</v>
      </c>
      <c r="C10" s="124"/>
      <c r="D10" s="124"/>
    </row>
    <row r="11" spans="1:4" ht="15.75" x14ac:dyDescent="0.25">
      <c r="A11" s="114"/>
      <c r="B11" s="115"/>
      <c r="C11" s="115"/>
      <c r="D11" s="115"/>
    </row>
    <row r="12" spans="1:4" ht="39.75" customHeight="1" x14ac:dyDescent="0.25">
      <c r="A12" s="102" t="s">
        <v>225</v>
      </c>
      <c r="B12" s="116" t="s">
        <v>219</v>
      </c>
      <c r="C12" s="117" t="s">
        <v>220</v>
      </c>
      <c r="D12" s="118"/>
    </row>
    <row r="13" spans="1:4" ht="15.75" x14ac:dyDescent="0.25">
      <c r="A13" s="119"/>
      <c r="B13" s="120"/>
      <c r="C13" s="121"/>
      <c r="D13" s="1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6" ma:contentTypeDescription="" ma:contentTypeScope="" ma:versionID="00e1012e5a3b77706895d3c4c7a14ed7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ce47d2549ece6ab599457086be9e2f8b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Props1.xml><?xml version="1.0" encoding="utf-8"?>
<ds:datastoreItem xmlns:ds="http://schemas.openxmlformats.org/officeDocument/2006/customXml" ds:itemID="{02519362-4804-451F-8DE8-CC9F0EB38E15}"/>
</file>

<file path=customXml/itemProps2.xml><?xml version="1.0" encoding="utf-8"?>
<ds:datastoreItem xmlns:ds="http://schemas.openxmlformats.org/officeDocument/2006/customXml" ds:itemID="{BF39D435-6D0F-4985-BC9D-7509C8376580}"/>
</file>

<file path=customXml/itemProps3.xml><?xml version="1.0" encoding="utf-8"?>
<ds:datastoreItem xmlns:ds="http://schemas.openxmlformats.org/officeDocument/2006/customXml" ds:itemID="{2BD7A3A7-36F7-4EF2-95E7-C9B1F886F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 Condition</vt:lpstr>
      <vt:lpstr>Transactions Companywide</vt:lpstr>
      <vt:lpstr>State Transactions</vt:lpstr>
      <vt:lpstr>Permissible Investments</vt:lpstr>
      <vt:lpstr>Destination Country-CW</vt:lpstr>
      <vt:lpstr>Destination Country-State</vt:lpstr>
    </vt:vector>
  </TitlesOfParts>
  <Company>CSBS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MSB Call Report Sample Form</dc:title>
  <dc:creator>Derek Schultz</dc:creator>
  <cp:lastModifiedBy>Derek Schultz</cp:lastModifiedBy>
  <dcterms:created xsi:type="dcterms:W3CDTF">2015-03-31T20:40:27Z</dcterms:created>
  <dcterms:modified xsi:type="dcterms:W3CDTF">2017-11-14T15:10:06Z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  <property fmtid="{D5CDD505-2E9C-101B-9397-08002B2CF9AE}" pid="3" name="Category">
    <vt:lpwstr>System Releases</vt:lpwstr>
  </property>
  <property fmtid="{D5CDD505-2E9C-101B-9397-08002B2CF9AE}" pid="4" name="WorkflowChangePath">
    <vt:lpwstr>2871dbb8-efaf-4eab-95b5-58ec88136ef2,4;</vt:lpwstr>
  </property>
  <property fmtid="{D5CDD505-2E9C-101B-9397-08002B2CF9AE}" pid="5" name="Audience">
    <vt:lpwstr>Company/InstitutionIndividual</vt:lpwstr>
  </property>
  <property fmtid="{D5CDD505-2E9C-101B-9397-08002B2CF9AE}" pid="6" name="ReviewType">
    <vt:lpwstr>Ad Hoc Review</vt:lpwstr>
  </property>
  <property fmtid="{D5CDD505-2E9C-101B-9397-08002B2CF9AE}" pid="7" name="System Context">
    <vt:lpwstr>State</vt:lpwstr>
  </property>
  <property fmtid="{D5CDD505-2E9C-101B-9397-08002B2CF9AE}" pid="8" name="ReviewTypeLast">
    <vt:lpwstr>Ad Hoc Review</vt:lpwstr>
  </property>
  <property fmtid="{D5CDD505-2E9C-101B-9397-08002B2CF9AE}" pid="9" name="Guide Status">
    <vt:lpwstr>In Use</vt:lpwstr>
  </property>
  <property fmtid="{D5CDD505-2E9C-101B-9397-08002B2CF9AE}" pid="10" name="Release">
    <vt:lpwstr>2017.1</vt:lpwstr>
  </property>
  <property fmtid="{D5CDD505-2E9C-101B-9397-08002B2CF9AE}" pid="11" name="ProceduralReviewer">
    <vt:lpwstr/>
  </property>
  <property fmtid="{D5CDD505-2E9C-101B-9397-08002B2CF9AE}" pid="12" name="User Type">
    <vt:lpwstr>Multiple</vt:lpwstr>
  </property>
  <property fmtid="{D5CDD505-2E9C-101B-9397-08002B2CF9AE}" pid="13" name="Document Type">
    <vt:lpwstr>Miscellaneous</vt:lpwstr>
  </property>
  <property fmtid="{D5CDD505-2E9C-101B-9397-08002B2CF9AE}" pid="14" name="NMLS Resource Type">
    <vt:lpwstr>Navigation Guide</vt:lpwstr>
  </property>
  <property fmtid="{D5CDD505-2E9C-101B-9397-08002B2CF9AE}" pid="15" name="DocumentSortPriority">
    <vt:lpwstr>0</vt:lpwstr>
  </property>
  <property fmtid="{D5CDD505-2E9C-101B-9397-08002B2CF9AE}" pid="16" name="UserType">
    <vt:lpwstr>Company</vt:lpwstr>
  </property>
  <property fmtid="{D5CDD505-2E9C-101B-9397-08002B2CF9AE}" pid="17" name="SeoKeywords">
    <vt:lpwstr/>
  </property>
  <property fmtid="{D5CDD505-2E9C-101B-9397-08002B2CF9AE}" pid="18" name="SeoBrowserTitle">
    <vt:lpwstr/>
  </property>
  <property fmtid="{D5CDD505-2E9C-101B-9397-08002B2CF9AE}" pid="19" name="PublishingRollupImage">
    <vt:lpwstr/>
  </property>
  <property fmtid="{D5CDD505-2E9C-101B-9397-08002B2CF9AE}" pid="20" name="ArticleByLine">
    <vt:lpwstr/>
  </property>
  <property fmtid="{D5CDD505-2E9C-101B-9397-08002B2CF9AE}" pid="21" name="PublishingContactEmail">
    <vt:lpwstr/>
  </property>
  <property fmtid="{D5CDD505-2E9C-101B-9397-08002B2CF9AE}" pid="22" name="PageContentRigh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PublishingVariationRelationshipLinkFieldID">
    <vt:lpwstr/>
  </property>
  <property fmtid="{D5CDD505-2E9C-101B-9397-08002B2CF9AE}" pid="26" name="SeoMetaDescription">
    <vt:lpwstr/>
  </property>
  <property fmtid="{D5CDD505-2E9C-101B-9397-08002B2CF9AE}" pid="27" name="HeaderStyleDefinitions">
    <vt:lpwstr/>
  </property>
  <property fmtid="{D5CDD505-2E9C-101B-9397-08002B2CF9AE}" pid="28" name="PublishingImageCaption">
    <vt:lpwstr/>
  </property>
  <property fmtid="{D5CDD505-2E9C-101B-9397-08002B2CF9AE}" pid="29" name="PageContentLeft">
    <vt:lpwstr/>
  </property>
  <property fmtid="{D5CDD505-2E9C-101B-9397-08002B2CF9AE}" pid="30" name="PublishingVariationGroupID">
    <vt:lpwstr/>
  </property>
  <property fmtid="{D5CDD505-2E9C-101B-9397-08002B2CF9AE}" pid="31" name="PublishingContactPicture">
    <vt:lpwstr/>
  </property>
  <property fmtid="{D5CDD505-2E9C-101B-9397-08002B2CF9AE}" pid="32" name="PublishingContactName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PublishingPageContent">
    <vt:lpwstr/>
  </property>
</Properties>
</file>